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jennideffert/DRAG Dropbox/Jenni Deffert/10. DRAG/1 - Gesellschaft/1.4 Börse, Investor Relations/Aktienrückkauf/Aktienrückkauf 2025/Auflistung Homepage/"/>
    </mc:Choice>
  </mc:AlternateContent>
  <xr:revisionPtr revIDLastSave="0" documentId="13_ncr:1_{3B85D839-7BFF-2248-81D0-A98753A28318}" xr6:coauthVersionLast="47" xr6:coauthVersionMax="47" xr10:uidLastSave="{00000000-0000-0000-0000-000000000000}"/>
  <bookViews>
    <workbookView xWindow="360" yWindow="2960" windowWidth="24400" windowHeight="18600" xr2:uid="{2712609F-FBC0-4EF5-8A5D-BF2891071273}"/>
  </bookViews>
  <sheets>
    <sheet name="Summary" sheetId="2" r:id="rId1"/>
    <sheet name="KW 37 -- 08.09.-12.09.25" sheetId="40" r:id="rId2"/>
    <sheet name="KW 36 -- 01.09.-05.09.25" sheetId="39" r:id="rId3"/>
    <sheet name="KW 35 -- 25.08.-29.08.25" sheetId="38" r:id="rId4"/>
    <sheet name="KW 34 -- 18.08.-22.08.25" sheetId="37" r:id="rId5"/>
    <sheet name="KW 33 -- 11.08.-15.08.25" sheetId="36" r:id="rId6"/>
    <sheet name="KW 32 -- 04.08.-08.08.25" sheetId="35" r:id="rId7"/>
    <sheet name="KW 31 -- 28.07.-01.08.25" sheetId="34" r:id="rId8"/>
    <sheet name="KW 30 -- 21.-25.07.25" sheetId="33" r:id="rId9"/>
    <sheet name="KW 29 -- 14.-18.07.25" sheetId="32" r:id="rId10"/>
    <sheet name="KW 28 -- 07.-11.07.25" sheetId="31" r:id="rId11"/>
    <sheet name="KW 27 -- 30.06.-04.07.25" sheetId="30" r:id="rId12"/>
    <sheet name="KW 26 -- 23.-27.06.25" sheetId="29" r:id="rId13"/>
    <sheet name="KW 24 und KW 25 - Pause wg. HV" sheetId="28" r:id="rId14"/>
    <sheet name="KW 23 -- 02.-06.06.25" sheetId="27" r:id="rId15"/>
    <sheet name="KW 22 -- 26.-30.05.25" sheetId="26" r:id="rId16"/>
    <sheet name="KW 21 -- 19.-23.05.25" sheetId="25" r:id="rId17"/>
    <sheet name="KW 20 -- 12.-16.05.25" sheetId="24" r:id="rId18"/>
    <sheet name="KW 19 -- 05.-09.05.25" sheetId="23" r:id="rId19"/>
    <sheet name="KW 18 -- 28.04.-02.05.25" sheetId="22" r:id="rId20"/>
    <sheet name="KW 17 -- 25.04.25" sheetId="20" r:id="rId21"/>
  </sheets>
  <definedNames>
    <definedName name="_xlnm.Print_Area" localSheetId="20">'KW 17 -- 25.04.25'!$A$1:$F$7</definedName>
    <definedName name="_xlnm.Print_Area" localSheetId="19">'KW 18 -- 28.04.-02.05.25'!$A$1:$F$25</definedName>
    <definedName name="_xlnm.Print_Area" localSheetId="18">'KW 19 -- 05.-09.05.25'!$A$1:$F$45</definedName>
    <definedName name="_xlnm.Print_Area" localSheetId="17">'KW 20 -- 12.-16.05.25'!$A$1:$F$32</definedName>
    <definedName name="_xlnm.Print_Area" localSheetId="16">'KW 21 -- 19.-23.05.25'!$A$1:$F$48</definedName>
    <definedName name="_xlnm.Print_Area" localSheetId="15">'KW 22 -- 26.-30.05.25'!$A$1:$F$48</definedName>
    <definedName name="_xlnm.Print_Area" localSheetId="14">'KW 23 -- 02.-06.06.25'!$A$1:$F$35</definedName>
    <definedName name="_xlnm.Print_Area" localSheetId="13">'KW 24 und KW 25 - Pause wg. HV'!$A$1:$F$35</definedName>
    <definedName name="_xlnm.Print_Area" localSheetId="12">'KW 26 -- 23.-27.06.25'!$A$1:$F$39</definedName>
    <definedName name="_xlnm.Print_Area" localSheetId="11">'KW 27 -- 30.06.-04.07.25'!$A$1:$F$33</definedName>
    <definedName name="_xlnm.Print_Area" localSheetId="10">'KW 28 -- 07.-11.07.25'!$A$1:$F$19</definedName>
    <definedName name="_xlnm.Print_Area" localSheetId="9">'KW 29 -- 14.-18.07.25'!$A$1:$F$24</definedName>
    <definedName name="_xlnm.Print_Area" localSheetId="8">'KW 30 -- 21.-25.07.25'!$A$1:$F$27</definedName>
    <definedName name="_xlnm.Print_Area" localSheetId="7">'KW 31 -- 28.07.-01.08.25'!$A$1:$F$27</definedName>
    <definedName name="_xlnm.Print_Area" localSheetId="6">'KW 32 -- 04.08.-08.08.25'!$A$1:$F$28</definedName>
    <definedName name="_xlnm.Print_Area" localSheetId="5">'KW 33 -- 11.08.-15.08.25'!$A$1:$F$27</definedName>
    <definedName name="_xlnm.Print_Area" localSheetId="4">'KW 34 -- 18.08.-22.08.25'!$A$1:$F$27</definedName>
    <definedName name="_xlnm.Print_Area" localSheetId="3">'KW 35 -- 25.08.-29.08.25'!$A$1:$F$27</definedName>
    <definedName name="_xlnm.Print_Area" localSheetId="2">'KW 36 -- 01.09.-05.09.25'!$A$1:$F$27</definedName>
    <definedName name="_xlnm.Print_Area" localSheetId="1">'KW 37 -- 08.09.-12.09.25'!$A$1:$F$27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E20" i="2"/>
  <c r="D20" i="2"/>
  <c r="C20" i="2"/>
  <c r="D25" i="40"/>
  <c r="D24" i="40"/>
  <c r="D23" i="40"/>
  <c r="D22" i="40"/>
  <c r="D15" i="40"/>
  <c r="D14" i="40"/>
  <c r="D13" i="40"/>
  <c r="D12" i="40"/>
  <c r="D5" i="40"/>
  <c r="D4" i="40"/>
  <c r="D3" i="40"/>
  <c r="D2" i="40"/>
  <c r="D6" i="40" s="1"/>
  <c r="B26" i="40"/>
  <c r="B21" i="40"/>
  <c r="B16" i="40"/>
  <c r="B11" i="40"/>
  <c r="D11" i="40"/>
  <c r="B6" i="40"/>
  <c r="B27" i="40" l="1"/>
  <c r="D16" i="40"/>
  <c r="D26" i="40"/>
  <c r="D21" i="40"/>
  <c r="D27" i="40" l="1"/>
  <c r="C27" i="40" s="1"/>
  <c r="E19" i="2" l="1"/>
  <c r="D19" i="2"/>
  <c r="C19" i="2"/>
  <c r="D25" i="39"/>
  <c r="D24" i="39"/>
  <c r="D23" i="39"/>
  <c r="D22" i="39"/>
  <c r="D20" i="39"/>
  <c r="D19" i="39"/>
  <c r="D18" i="39"/>
  <c r="D17" i="39"/>
  <c r="D15" i="39"/>
  <c r="D14" i="39"/>
  <c r="D13" i="39"/>
  <c r="D12" i="39"/>
  <c r="D16" i="39" s="1"/>
  <c r="D10" i="39"/>
  <c r="D9" i="39"/>
  <c r="D8" i="39"/>
  <c r="D7" i="39"/>
  <c r="D11" i="39" s="1"/>
  <c r="D5" i="39"/>
  <c r="D4" i="39"/>
  <c r="D3" i="39"/>
  <c r="D2" i="39"/>
  <c r="B26" i="39"/>
  <c r="D26" i="39"/>
  <c r="B21" i="39"/>
  <c r="B16" i="39"/>
  <c r="B11" i="39"/>
  <c r="B6" i="39"/>
  <c r="E18" i="2"/>
  <c r="D18" i="2"/>
  <c r="C18" i="2"/>
  <c r="D25" i="38"/>
  <c r="D24" i="38"/>
  <c r="D23" i="38"/>
  <c r="D22" i="38"/>
  <c r="D20" i="38"/>
  <c r="D19" i="38"/>
  <c r="D18" i="38"/>
  <c r="D17" i="38"/>
  <c r="D15" i="38"/>
  <c r="D14" i="38"/>
  <c r="D13" i="38"/>
  <c r="D12" i="38"/>
  <c r="D10" i="38"/>
  <c r="D9" i="38"/>
  <c r="D8" i="38"/>
  <c r="D7" i="38"/>
  <c r="D5" i="38"/>
  <c r="D4" i="38"/>
  <c r="D3" i="38"/>
  <c r="D2" i="38"/>
  <c r="D6" i="39" l="1"/>
  <c r="B27" i="39"/>
  <c r="D21" i="39"/>
  <c r="B26" i="38"/>
  <c r="B21" i="38"/>
  <c r="D21" i="38"/>
  <c r="B16" i="38"/>
  <c r="B11" i="38"/>
  <c r="D11" i="38"/>
  <c r="B6" i="38"/>
  <c r="E17" i="2"/>
  <c r="D17" i="2"/>
  <c r="C17" i="2"/>
  <c r="D23" i="37"/>
  <c r="D25" i="37"/>
  <c r="D24" i="37"/>
  <c r="D22" i="37"/>
  <c r="D20" i="37"/>
  <c r="D19" i="37"/>
  <c r="D18" i="37"/>
  <c r="D17" i="37"/>
  <c r="D15" i="37"/>
  <c r="D14" i="37"/>
  <c r="D13" i="37"/>
  <c r="D12" i="37"/>
  <c r="D10" i="37"/>
  <c r="D9" i="37"/>
  <c r="D8" i="37"/>
  <c r="D7" i="37"/>
  <c r="D5" i="37"/>
  <c r="D4" i="37"/>
  <c r="D3" i="37"/>
  <c r="D2" i="37"/>
  <c r="B26" i="37"/>
  <c r="B21" i="37"/>
  <c r="B16" i="37"/>
  <c r="B11" i="37"/>
  <c r="B6" i="37"/>
  <c r="E16" i="2"/>
  <c r="D16" i="2"/>
  <c r="C16" i="2"/>
  <c r="D25" i="36"/>
  <c r="D24" i="36"/>
  <c r="D23" i="36"/>
  <c r="D22" i="36"/>
  <c r="D26" i="36" s="1"/>
  <c r="D20" i="36"/>
  <c r="D19" i="36"/>
  <c r="D18" i="36"/>
  <c r="D17" i="36"/>
  <c r="D15" i="36"/>
  <c r="D14" i="36"/>
  <c r="D13" i="36"/>
  <c r="D12" i="36"/>
  <c r="D10" i="36"/>
  <c r="D9" i="36"/>
  <c r="D8" i="36"/>
  <c r="D7" i="36"/>
  <c r="D5" i="36"/>
  <c r="D4" i="36"/>
  <c r="D3" i="36"/>
  <c r="D2" i="36"/>
  <c r="D6" i="36" s="1"/>
  <c r="B26" i="36"/>
  <c r="B21" i="36"/>
  <c r="B16" i="36"/>
  <c r="D16" i="36"/>
  <c r="B11" i="36"/>
  <c r="B6" i="36"/>
  <c r="D27" i="39" l="1"/>
  <c r="C27" i="39" s="1"/>
  <c r="B27" i="38"/>
  <c r="D26" i="38"/>
  <c r="D6" i="38"/>
  <c r="D16" i="38"/>
  <c r="D6" i="37"/>
  <c r="D26" i="37"/>
  <c r="B27" i="37"/>
  <c r="D11" i="37"/>
  <c r="D16" i="37"/>
  <c r="D21" i="37"/>
  <c r="B27" i="36"/>
  <c r="D21" i="36"/>
  <c r="D11" i="36"/>
  <c r="D27" i="38" l="1"/>
  <c r="C27" i="38" s="1"/>
  <c r="D27" i="37"/>
  <c r="C27" i="37" s="1"/>
  <c r="D27" i="36"/>
  <c r="C27" i="36" s="1"/>
  <c r="E15" i="2" l="1"/>
  <c r="D15" i="2"/>
  <c r="C15" i="2"/>
  <c r="D14" i="35"/>
  <c r="D16" i="35"/>
  <c r="D15" i="35"/>
  <c r="D13" i="35"/>
  <c r="D26" i="35"/>
  <c r="D25" i="35"/>
  <c r="D24" i="35"/>
  <c r="D23" i="35"/>
  <c r="D21" i="35"/>
  <c r="D20" i="35"/>
  <c r="D19" i="35"/>
  <c r="D18" i="35"/>
  <c r="D11" i="35"/>
  <c r="D10" i="35"/>
  <c r="D9" i="35"/>
  <c r="D8" i="35"/>
  <c r="D7" i="35"/>
  <c r="D5" i="35"/>
  <c r="D4" i="35"/>
  <c r="D3" i="35"/>
  <c r="D2" i="35"/>
  <c r="B27" i="35" l="1"/>
  <c r="B22" i="35"/>
  <c r="B17" i="35"/>
  <c r="B12" i="35"/>
  <c r="D12" i="35"/>
  <c r="B6" i="35"/>
  <c r="D6" i="35"/>
  <c r="E14" i="2"/>
  <c r="D14" i="2"/>
  <c r="C14" i="2"/>
  <c r="D23" i="34"/>
  <c r="D25" i="34"/>
  <c r="D24" i="34"/>
  <c r="D22" i="34"/>
  <c r="D20" i="34"/>
  <c r="D19" i="34"/>
  <c r="D18" i="34"/>
  <c r="D17" i="34"/>
  <c r="D15" i="34"/>
  <c r="D14" i="34"/>
  <c r="D13" i="34"/>
  <c r="D12" i="34"/>
  <c r="D10" i="34"/>
  <c r="D9" i="34"/>
  <c r="D8" i="34"/>
  <c r="D7" i="34"/>
  <c r="D5" i="34"/>
  <c r="D4" i="34"/>
  <c r="D3" i="34"/>
  <c r="D2" i="34"/>
  <c r="D17" i="35" l="1"/>
  <c r="D22" i="35"/>
  <c r="B28" i="35"/>
  <c r="D27" i="35"/>
  <c r="B26" i="34"/>
  <c r="D26" i="34"/>
  <c r="B21" i="34"/>
  <c r="D21" i="34"/>
  <c r="B16" i="34"/>
  <c r="D16" i="34"/>
  <c r="D11" i="34"/>
  <c r="B11" i="34"/>
  <c r="B6" i="34"/>
  <c r="D6" i="34"/>
  <c r="E13" i="2"/>
  <c r="D13" i="2"/>
  <c r="C13" i="2"/>
  <c r="D26" i="33"/>
  <c r="D21" i="33"/>
  <c r="D16" i="33"/>
  <c r="D11" i="33"/>
  <c r="D6" i="33"/>
  <c r="B16" i="33"/>
  <c r="B11" i="33"/>
  <c r="D25" i="33"/>
  <c r="D24" i="33"/>
  <c r="D23" i="33"/>
  <c r="D22" i="33"/>
  <c r="D20" i="33"/>
  <c r="D19" i="33"/>
  <c r="D18" i="33"/>
  <c r="D17" i="33"/>
  <c r="D15" i="33"/>
  <c r="D14" i="33"/>
  <c r="D13" i="33"/>
  <c r="D12" i="33"/>
  <c r="D5" i="33"/>
  <c r="D4" i="33"/>
  <c r="D3" i="33"/>
  <c r="D2" i="33"/>
  <c r="D28" i="35" l="1"/>
  <c r="C28" i="35" s="1"/>
  <c r="B27" i="34"/>
  <c r="D27" i="34"/>
  <c r="E12" i="2"/>
  <c r="D12" i="2"/>
  <c r="C12" i="2"/>
  <c r="C24" i="32"/>
  <c r="D13" i="32"/>
  <c r="B13" i="32"/>
  <c r="D22" i="32"/>
  <c r="D21" i="32"/>
  <c r="D20" i="32"/>
  <c r="D15" i="32"/>
  <c r="D14" i="32"/>
  <c r="D12" i="32"/>
  <c r="D11" i="32"/>
  <c r="D10" i="32"/>
  <c r="D9" i="32"/>
  <c r="D7" i="32"/>
  <c r="D6" i="32"/>
  <c r="D5" i="32"/>
  <c r="D4" i="32"/>
  <c r="D3" i="32"/>
  <c r="D2" i="32"/>
  <c r="C27" i="34" l="1"/>
  <c r="B26" i="33"/>
  <c r="B21" i="33"/>
  <c r="B6" i="33"/>
  <c r="B23" i="32"/>
  <c r="B19" i="32"/>
  <c r="B16" i="32"/>
  <c r="B8" i="32"/>
  <c r="E11" i="2"/>
  <c r="D11" i="2"/>
  <c r="C11" i="2"/>
  <c r="D17" i="31"/>
  <c r="D16" i="31"/>
  <c r="D15" i="31"/>
  <c r="D13" i="31"/>
  <c r="D12" i="31"/>
  <c r="D10" i="31"/>
  <c r="D9" i="31"/>
  <c r="D7" i="31"/>
  <c r="D5" i="31"/>
  <c r="D4" i="31"/>
  <c r="D3" i="31"/>
  <c r="D2" i="31"/>
  <c r="B27" i="33" l="1"/>
  <c r="D16" i="32"/>
  <c r="D23" i="32"/>
  <c r="D19" i="32"/>
  <c r="D8" i="32"/>
  <c r="B24" i="32"/>
  <c r="B18" i="31"/>
  <c r="B14" i="31"/>
  <c r="B11" i="31"/>
  <c r="D11" i="31"/>
  <c r="B8" i="31"/>
  <c r="B6" i="31"/>
  <c r="E10" i="2"/>
  <c r="D10" i="2"/>
  <c r="C10" i="2"/>
  <c r="D31" i="30"/>
  <c r="D30" i="30"/>
  <c r="D29" i="30"/>
  <c r="D28" i="30"/>
  <c r="D27" i="30"/>
  <c r="D25" i="30"/>
  <c r="D24" i="30"/>
  <c r="D23" i="30"/>
  <c r="D22" i="30"/>
  <c r="D21" i="30"/>
  <c r="D20" i="30"/>
  <c r="D19" i="30"/>
  <c r="D17" i="30"/>
  <c r="D16" i="30"/>
  <c r="D15" i="30"/>
  <c r="D14" i="30"/>
  <c r="D13" i="30"/>
  <c r="D11" i="30"/>
  <c r="D10" i="30"/>
  <c r="D9" i="30"/>
  <c r="D8" i="30"/>
  <c r="D7" i="30"/>
  <c r="D6" i="30"/>
  <c r="D4" i="30"/>
  <c r="D3" i="30"/>
  <c r="D2" i="30"/>
  <c r="D27" i="33" l="1"/>
  <c r="C27" i="33" s="1"/>
  <c r="D24" i="32"/>
  <c r="D14" i="31"/>
  <c r="D8" i="31"/>
  <c r="D6" i="31"/>
  <c r="B19" i="31"/>
  <c r="D18" i="31"/>
  <c r="B32" i="30"/>
  <c r="D32" i="30"/>
  <c r="B26" i="30"/>
  <c r="B18" i="30"/>
  <c r="B12" i="30"/>
  <c r="B5" i="30"/>
  <c r="D5" i="30"/>
  <c r="E9" i="2"/>
  <c r="D9" i="2"/>
  <c r="C9" i="2"/>
  <c r="D37" i="29"/>
  <c r="D36" i="29"/>
  <c r="D34" i="29"/>
  <c r="D33" i="29"/>
  <c r="D32" i="29"/>
  <c r="D31" i="29"/>
  <c r="D30" i="29"/>
  <c r="D29" i="29"/>
  <c r="D28" i="29"/>
  <c r="D27" i="29"/>
  <c r="D26" i="29"/>
  <c r="D24" i="29"/>
  <c r="D23" i="29"/>
  <c r="D22" i="29"/>
  <c r="D21" i="29"/>
  <c r="D20" i="29"/>
  <c r="D19" i="29"/>
  <c r="D18" i="29"/>
  <c r="D17" i="29"/>
  <c r="D15" i="29"/>
  <c r="D14" i="29"/>
  <c r="D13" i="29"/>
  <c r="D12" i="29"/>
  <c r="D11" i="29"/>
  <c r="D10" i="29"/>
  <c r="D9" i="29"/>
  <c r="D8" i="29"/>
  <c r="D7" i="29"/>
  <c r="D5" i="29"/>
  <c r="D4" i="29"/>
  <c r="D3" i="29"/>
  <c r="D2" i="29"/>
  <c r="B38" i="29"/>
  <c r="B35" i="29"/>
  <c r="B25" i="29"/>
  <c r="B16" i="29"/>
  <c r="B6" i="29"/>
  <c r="E8" i="2"/>
  <c r="D8" i="2"/>
  <c r="C8" i="2"/>
  <c r="D33" i="27"/>
  <c r="D32" i="27"/>
  <c r="D31" i="27"/>
  <c r="D30" i="27"/>
  <c r="D29" i="27"/>
  <c r="D28" i="27"/>
  <c r="D26" i="27"/>
  <c r="D25" i="27"/>
  <c r="D24" i="27"/>
  <c r="D23" i="27"/>
  <c r="D22" i="27"/>
  <c r="D21" i="27"/>
  <c r="D20" i="27"/>
  <c r="D18" i="27"/>
  <c r="D17" i="27"/>
  <c r="D16" i="27"/>
  <c r="D15" i="27"/>
  <c r="D13" i="27"/>
  <c r="D12" i="27"/>
  <c r="D11" i="27"/>
  <c r="D10" i="27"/>
  <c r="D9" i="27"/>
  <c r="D8" i="27"/>
  <c r="D7" i="27"/>
  <c r="D6" i="27"/>
  <c r="D5" i="27"/>
  <c r="D3" i="27"/>
  <c r="D2" i="27"/>
  <c r="B34" i="27"/>
  <c r="B27" i="27"/>
  <c r="B19" i="27"/>
  <c r="B14" i="27"/>
  <c r="B4" i="27"/>
  <c r="D19" i="31" l="1"/>
  <c r="C19" i="31" s="1"/>
  <c r="D26" i="30"/>
  <c r="D18" i="30"/>
  <c r="B33" i="30"/>
  <c r="D12" i="30"/>
  <c r="D6" i="29"/>
  <c r="B39" i="29"/>
  <c r="D38" i="29"/>
  <c r="D35" i="29"/>
  <c r="D16" i="29"/>
  <c r="D25" i="29"/>
  <c r="D34" i="27"/>
  <c r="D19" i="27"/>
  <c r="B35" i="27"/>
  <c r="D27" i="27"/>
  <c r="D14" i="27"/>
  <c r="D4" i="27"/>
  <c r="D33" i="30" l="1"/>
  <c r="C33" i="30" s="1"/>
  <c r="D39" i="29"/>
  <c r="C39" i="29" s="1"/>
  <c r="D35" i="27"/>
  <c r="C35" i="27" s="1"/>
  <c r="E7" i="2" l="1"/>
  <c r="D7" i="2"/>
  <c r="C7" i="2"/>
  <c r="D46" i="26"/>
  <c r="D45" i="26"/>
  <c r="D44" i="26"/>
  <c r="D43" i="26"/>
  <c r="D42" i="26"/>
  <c r="D41" i="26"/>
  <c r="D40" i="26"/>
  <c r="D39" i="26"/>
  <c r="D38" i="26"/>
  <c r="D37" i="26"/>
  <c r="D36" i="26"/>
  <c r="D35" i="26"/>
  <c r="D33" i="26"/>
  <c r="D32" i="26"/>
  <c r="D31" i="26"/>
  <c r="D30" i="26"/>
  <c r="D29" i="26"/>
  <c r="D27" i="26"/>
  <c r="D26" i="26"/>
  <c r="D25" i="26"/>
  <c r="D24" i="26"/>
  <c r="D23" i="26"/>
  <c r="D21" i="26"/>
  <c r="D20" i="26"/>
  <c r="D19" i="26"/>
  <c r="D18" i="26"/>
  <c r="D17" i="26"/>
  <c r="D16" i="26"/>
  <c r="D15" i="26"/>
  <c r="D14" i="26"/>
  <c r="D13" i="26"/>
  <c r="D12" i="26"/>
  <c r="D10" i="26"/>
  <c r="D9" i="26"/>
  <c r="D8" i="26"/>
  <c r="D7" i="26"/>
  <c r="D6" i="26"/>
  <c r="D5" i="26"/>
  <c r="D4" i="26"/>
  <c r="D3" i="26"/>
  <c r="D2" i="26"/>
  <c r="B47" i="26" l="1"/>
  <c r="B34" i="26"/>
  <c r="B28" i="26"/>
  <c r="B22" i="26"/>
  <c r="B11" i="26"/>
  <c r="E6" i="2"/>
  <c r="D6" i="2"/>
  <c r="C6" i="2"/>
  <c r="D46" i="25"/>
  <c r="D45" i="25"/>
  <c r="D44" i="25"/>
  <c r="D43" i="25"/>
  <c r="D42" i="25"/>
  <c r="D41" i="25"/>
  <c r="D40" i="25"/>
  <c r="D39" i="25"/>
  <c r="D38" i="25"/>
  <c r="D37" i="25"/>
  <c r="D35" i="25"/>
  <c r="D34" i="25"/>
  <c r="D33" i="25"/>
  <c r="D32" i="25"/>
  <c r="D31" i="25"/>
  <c r="D30" i="25"/>
  <c r="D29" i="25"/>
  <c r="D28" i="25"/>
  <c r="D26" i="25"/>
  <c r="D25" i="25"/>
  <c r="D24" i="25"/>
  <c r="D23" i="25"/>
  <c r="D22" i="25"/>
  <c r="D21" i="25"/>
  <c r="D20" i="25"/>
  <c r="D19" i="25"/>
  <c r="D18" i="25"/>
  <c r="D17" i="25"/>
  <c r="D15" i="25"/>
  <c r="D14" i="25"/>
  <c r="D13" i="25"/>
  <c r="D12" i="25"/>
  <c r="D11" i="25"/>
  <c r="D10" i="25"/>
  <c r="D9" i="25"/>
  <c r="D7" i="25"/>
  <c r="D6" i="25"/>
  <c r="D5" i="25"/>
  <c r="D4" i="25"/>
  <c r="D3" i="25"/>
  <c r="D2" i="25"/>
  <c r="B47" i="25"/>
  <c r="B36" i="25"/>
  <c r="B27" i="25"/>
  <c r="B16" i="25"/>
  <c r="B8" i="25"/>
  <c r="E5" i="2"/>
  <c r="D5" i="2"/>
  <c r="C5" i="2"/>
  <c r="D30" i="24"/>
  <c r="D29" i="24"/>
  <c r="D28" i="24"/>
  <c r="D27" i="24"/>
  <c r="D26" i="24"/>
  <c r="D24" i="24"/>
  <c r="D23" i="24"/>
  <c r="D22" i="24"/>
  <c r="D21" i="24"/>
  <c r="D19" i="24"/>
  <c r="D18" i="24"/>
  <c r="D17" i="24"/>
  <c r="D16" i="24"/>
  <c r="D14" i="24"/>
  <c r="D13" i="24"/>
  <c r="D12" i="24"/>
  <c r="D11" i="24"/>
  <c r="D9" i="24"/>
  <c r="D8" i="24"/>
  <c r="D7" i="24"/>
  <c r="D6" i="24"/>
  <c r="D5" i="24"/>
  <c r="D4" i="24"/>
  <c r="D3" i="24"/>
  <c r="D2" i="24"/>
  <c r="D28" i="26" l="1"/>
  <c r="D47" i="26"/>
  <c r="B48" i="26"/>
  <c r="D22" i="26"/>
  <c r="D11" i="26"/>
  <c r="D34" i="26"/>
  <c r="D27" i="25"/>
  <c r="D8" i="25"/>
  <c r="D16" i="25"/>
  <c r="D36" i="25"/>
  <c r="B48" i="25"/>
  <c r="D47" i="25"/>
  <c r="B31" i="24"/>
  <c r="B25" i="24"/>
  <c r="B20" i="24"/>
  <c r="D20" i="24"/>
  <c r="B15" i="24"/>
  <c r="D15" i="24"/>
  <c r="B10" i="24"/>
  <c r="E4" i="2"/>
  <c r="D4" i="2"/>
  <c r="C4" i="2"/>
  <c r="D33" i="23"/>
  <c r="D7" i="23"/>
  <c r="B33" i="23"/>
  <c r="D43" i="23"/>
  <c r="D42" i="23"/>
  <c r="D41" i="23"/>
  <c r="D40" i="23"/>
  <c r="D39" i="23"/>
  <c r="D38" i="23"/>
  <c r="D37" i="23"/>
  <c r="D36" i="23"/>
  <c r="D35" i="23"/>
  <c r="D34" i="23"/>
  <c r="D32" i="23"/>
  <c r="D31" i="23"/>
  <c r="D30" i="23"/>
  <c r="D29" i="23"/>
  <c r="D28" i="23"/>
  <c r="D27" i="23"/>
  <c r="D26" i="23"/>
  <c r="D25" i="23"/>
  <c r="D24" i="23"/>
  <c r="D22" i="23"/>
  <c r="D21" i="23"/>
  <c r="D20" i="23"/>
  <c r="D19" i="23"/>
  <c r="D18" i="23"/>
  <c r="D17" i="23"/>
  <c r="D15" i="23"/>
  <c r="D14" i="23"/>
  <c r="D13" i="23"/>
  <c r="D12" i="23"/>
  <c r="D11" i="23"/>
  <c r="D10" i="23"/>
  <c r="D9" i="23"/>
  <c r="D8" i="23"/>
  <c r="D6" i="23"/>
  <c r="D5" i="23"/>
  <c r="D4" i="23"/>
  <c r="D3" i="23"/>
  <c r="D2" i="23"/>
  <c r="D48" i="26" l="1"/>
  <c r="C48" i="26" s="1"/>
  <c r="D48" i="25"/>
  <c r="C48" i="25" s="1"/>
  <c r="D10" i="24"/>
  <c r="B32" i="24"/>
  <c r="D25" i="24"/>
  <c r="D31" i="24"/>
  <c r="B44" i="23"/>
  <c r="B23" i="23"/>
  <c r="B16" i="23"/>
  <c r="B7" i="23"/>
  <c r="E3" i="2"/>
  <c r="D3" i="2"/>
  <c r="C3" i="2"/>
  <c r="D6" i="22"/>
  <c r="D23" i="22"/>
  <c r="D22" i="22"/>
  <c r="D21" i="22"/>
  <c r="D20" i="22"/>
  <c r="D19" i="22"/>
  <c r="D15" i="22"/>
  <c r="D14" i="22"/>
  <c r="D13" i="22"/>
  <c r="D12" i="22"/>
  <c r="D10" i="22"/>
  <c r="D9" i="22"/>
  <c r="D8" i="22"/>
  <c r="D7" i="22"/>
  <c r="D5" i="22"/>
  <c r="D4" i="22"/>
  <c r="D3" i="22"/>
  <c r="D2" i="22"/>
  <c r="E2" i="2"/>
  <c r="D2" i="2"/>
  <c r="C2" i="2"/>
  <c r="C7" i="20"/>
  <c r="D7" i="20"/>
  <c r="C6" i="20"/>
  <c r="D6" i="20"/>
  <c r="B7" i="20"/>
  <c r="D5" i="20"/>
  <c r="D4" i="20"/>
  <c r="D3" i="20"/>
  <c r="D2" i="20"/>
  <c r="E24" i="2" l="1"/>
  <c r="D32" i="24"/>
  <c r="C32" i="24" s="1"/>
  <c r="D44" i="23"/>
  <c r="B45" i="23"/>
  <c r="D16" i="23"/>
  <c r="D23" i="23"/>
  <c r="F24" i="2"/>
  <c r="F2" i="2"/>
  <c r="F3" i="2" s="1"/>
  <c r="F4" i="2" s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D17" i="22"/>
  <c r="B6" i="22"/>
  <c r="B24" i="22"/>
  <c r="B18" i="22"/>
  <c r="B16" i="22"/>
  <c r="B11" i="22"/>
  <c r="D45" i="23" l="1"/>
  <c r="C45" i="23" s="1"/>
  <c r="D11" i="22"/>
  <c r="D24" i="22"/>
  <c r="D18" i="22"/>
  <c r="D16" i="22"/>
  <c r="B25" i="22"/>
  <c r="D25" i="22" l="1"/>
  <c r="C25" i="22" s="1"/>
  <c r="B6" i="20"/>
  <c r="C24" i="2" l="1"/>
</calcChain>
</file>

<file path=xl/sharedStrings.xml><?xml version="1.0" encoding="utf-8"?>
<sst xmlns="http://schemas.openxmlformats.org/spreadsheetml/2006/main" count="1532" uniqueCount="433">
  <si>
    <t>EUR</t>
  </si>
  <si>
    <t>XETS</t>
  </si>
  <si>
    <t xml:space="preserve">Handelszeitpunkt </t>
  </si>
  <si>
    <t xml:space="preserve">Menge </t>
  </si>
  <si>
    <t xml:space="preserve">Währung </t>
  </si>
  <si>
    <t>Handelsplatz</t>
  </si>
  <si>
    <t>Preis je Aktie</t>
  </si>
  <si>
    <t xml:space="preserve">Kaufpreis </t>
  </si>
  <si>
    <t>Aggregiertes Volumen</t>
  </si>
  <si>
    <t>Anzahl Aktien</t>
  </si>
  <si>
    <t>KW</t>
  </si>
  <si>
    <t>Total</t>
  </si>
  <si>
    <t>28.04.-02.05.25</t>
  </si>
  <si>
    <t>KW 17</t>
  </si>
  <si>
    <t>25.04.2025  09:02:26</t>
  </si>
  <si>
    <t>25.04.2025  13:17:03</t>
  </si>
  <si>
    <t>25.04.2025  15:26:19</t>
  </si>
  <si>
    <t>25.04.2025  15:34:18</t>
  </si>
  <si>
    <t>28.04.2025  09:02:24</t>
  </si>
  <si>
    <t>28.04.2025  11:17:36</t>
  </si>
  <si>
    <t>28.04.2025  13:06:40</t>
  </si>
  <si>
    <t>28.04.2025  13:17:02</t>
  </si>
  <si>
    <t>29.04.2025  09:02:20</t>
  </si>
  <si>
    <t>29.04.2025  09:30:46</t>
  </si>
  <si>
    <t>29.04.2025  09:35:20</t>
  </si>
  <si>
    <t>29.04.2025  12:28:10</t>
  </si>
  <si>
    <t>30.04.2025  09:02:09</t>
  </si>
  <si>
    <t>30.04.2025  09:06:34</t>
  </si>
  <si>
    <t>30.04.2025  17:27:09</t>
  </si>
  <si>
    <t>30.04.2025  17:36:05</t>
  </si>
  <si>
    <t>02.05.2025  15:55:35</t>
  </si>
  <si>
    <t>02.05.2025  15:55:47</t>
  </si>
  <si>
    <t>02.05.2025  15:55:56</t>
  </si>
  <si>
    <t>02.05.2025  16:04:28</t>
  </si>
  <si>
    <t>02.05.2025  17:36:26</t>
  </si>
  <si>
    <t>01.05.2025</t>
  </si>
  <si>
    <t>KW 18</t>
  </si>
  <si>
    <t>Kaufpreis in EUR
(ohne Gebühren)</t>
  </si>
  <si>
    <t>05.-09.05.25</t>
  </si>
  <si>
    <t>05.05.2025 16:17:33</t>
  </si>
  <si>
    <t>05.05.2025 16:25:05</t>
  </si>
  <si>
    <t>05.05.2025 16:35:48</t>
  </si>
  <si>
    <t>05.05.2025 17:31:23</t>
  </si>
  <si>
    <t>06.05.2025 09:02:11</t>
  </si>
  <si>
    <t>06.05.2025 10:27:57</t>
  </si>
  <si>
    <t>06.05.2025 12:48:07</t>
  </si>
  <si>
    <t>06.05.2025 13:00:56</t>
  </si>
  <si>
    <t>06.05.2025 13:17:18</t>
  </si>
  <si>
    <t>06.05.2025 13:57:00</t>
  </si>
  <si>
    <t>06.05.2025 14:09:44</t>
  </si>
  <si>
    <t>06.05.2025 14:14:39</t>
  </si>
  <si>
    <t>07.05.2025 09:02:19</t>
  </si>
  <si>
    <t>07.05.2025 10:26:10</t>
  </si>
  <si>
    <t>07.05.2025 13:17:02</t>
  </si>
  <si>
    <t>07.05.2025 14:45:10</t>
  </si>
  <si>
    <t>07.05.2025 14:55:31</t>
  </si>
  <si>
    <t>07.05.2025 17:36:04</t>
  </si>
  <si>
    <t>08.05.2025 16:04:28</t>
  </si>
  <si>
    <t>08.05.2025 16:25:57</t>
  </si>
  <si>
    <t>08.05.2025 16:29:16</t>
  </si>
  <si>
    <t>08.05.2025 16:29:21</t>
  </si>
  <si>
    <t>08.05.2025 16:29:27</t>
  </si>
  <si>
    <t>08.05.2025 17:12:52</t>
  </si>
  <si>
    <t>08.05.2025 17:20:35</t>
  </si>
  <si>
    <t>09.05.2025 10:02:26</t>
  </si>
  <si>
    <t>09.05.2025 10:42:02</t>
  </si>
  <si>
    <t>09.05.2025 10:46:23</t>
  </si>
  <si>
    <t>09.05.2025 14:41:49</t>
  </si>
  <si>
    <t>09.05.2025 16:12:24</t>
  </si>
  <si>
    <t>09.05.2025 17:23:58</t>
  </si>
  <si>
    <t>09.05.2025 17:36:06</t>
  </si>
  <si>
    <t>KW 19</t>
  </si>
  <si>
    <t>12.-16.05.25</t>
  </si>
  <si>
    <t>12.05.2025  09:02:09</t>
  </si>
  <si>
    <t>12.05.2025  10:14:36</t>
  </si>
  <si>
    <t>12.05.2025  13:06:11</t>
  </si>
  <si>
    <t>12.05.2025  13:17:03</t>
  </si>
  <si>
    <t>12.05.2025  15:15:26</t>
  </si>
  <si>
    <t>12.05.2025  17:36:01</t>
  </si>
  <si>
    <t>13.05.2025  09:02:25</t>
  </si>
  <si>
    <t>13.05.2025  09:03:02</t>
  </si>
  <si>
    <t>13.05.2025  09:59:12</t>
  </si>
  <si>
    <t>13.05.2025  13:17:05</t>
  </si>
  <si>
    <t>14.05.2025  09:20:09</t>
  </si>
  <si>
    <t>14.05.2025  10:43:08</t>
  </si>
  <si>
    <t>14.05.2025  13:17:18</t>
  </si>
  <si>
    <t>14.05.2025  13:19:52</t>
  </si>
  <si>
    <t>15.05.2025  15:50:35</t>
  </si>
  <si>
    <t>15.05.2025  16:03:48</t>
  </si>
  <si>
    <t>15.05.2025  17:24:48</t>
  </si>
  <si>
    <t>15.05.2025  17:36:12</t>
  </si>
  <si>
    <t>16.05.2025  10:27:19</t>
  </si>
  <si>
    <t>16.05.2025  10:32:59</t>
  </si>
  <si>
    <t>16.05.2025  13:17:24</t>
  </si>
  <si>
    <t>16.05.2025  14:23:54</t>
  </si>
  <si>
    <t>19.-23.05.25</t>
  </si>
  <si>
    <t>KW 20</t>
  </si>
  <si>
    <t>KW 21</t>
  </si>
  <si>
    <t>19.05.2025 09:02:06</t>
  </si>
  <si>
    <t>19.05.2025 09:03:53</t>
  </si>
  <si>
    <t>19.05.2025 10:02:23</t>
  </si>
  <si>
    <t>19.05.2025 11:23:17</t>
  </si>
  <si>
    <t>19.05.2025 12:34:31</t>
  </si>
  <si>
    <t>19.05.2025 14:17:30</t>
  </si>
  <si>
    <t>20.05.2025 16:09:59</t>
  </si>
  <si>
    <t>20.05.2025 16:19:45</t>
  </si>
  <si>
    <t>20.05.2025 17:16:59</t>
  </si>
  <si>
    <t>20.05.2025 17:36:25</t>
  </si>
  <si>
    <t>21.05.2025 10:04:19</t>
  </si>
  <si>
    <t>21.05.2025 11:09:19</t>
  </si>
  <si>
    <t>21.05.2025 11:30:33</t>
  </si>
  <si>
    <t>21.05.2025 12:41:21</t>
  </si>
  <si>
    <t>21.05.2025 13:27:30</t>
  </si>
  <si>
    <t>21.05.2025 13:27:42</t>
  </si>
  <si>
    <t>21.05.2025 13:28:11</t>
  </si>
  <si>
    <t>22.05.2025 09:02:17</t>
  </si>
  <si>
    <t>22.05.2025 09:06:59</t>
  </si>
  <si>
    <t>22.05.2025 10:59:55</t>
  </si>
  <si>
    <t>22.05.2025 12:26:01</t>
  </si>
  <si>
    <t>22.05.2025 16:05:49</t>
  </si>
  <si>
    <t>22.05.2025 16:33:43</t>
  </si>
  <si>
    <t>22.05.2025 16:57:56</t>
  </si>
  <si>
    <t>23.05.2025 09:02:07</t>
  </si>
  <si>
    <t>23.05.2025 09:37:54</t>
  </si>
  <si>
    <t>23.05.2025 11:46:45</t>
  </si>
  <si>
    <t>23.05.2025 13:35:17</t>
  </si>
  <si>
    <t>23.05.2025 13:37:08</t>
  </si>
  <si>
    <t>23.05.2025 13:37:50</t>
  </si>
  <si>
    <t>23.05.2025 13:51:07</t>
  </si>
  <si>
    <t>KW 22</t>
  </si>
  <si>
    <t>26.05.2025 15:59:31</t>
  </si>
  <si>
    <t>26.05.2025 16:01:15</t>
  </si>
  <si>
    <t>26.05.2025 16:33:10</t>
  </si>
  <si>
    <t>26.05.2025 16:40:28</t>
  </si>
  <si>
    <t>26.05.2025 16:43:03</t>
  </si>
  <si>
    <t>27.05.2025 10:04:03</t>
  </si>
  <si>
    <t>27.05.2025 11:04:51</t>
  </si>
  <si>
    <t>27.05.2025 11:46:48</t>
  </si>
  <si>
    <t>27.05.2025 12:11:18</t>
  </si>
  <si>
    <t>27.05.2025 14:20:24</t>
  </si>
  <si>
    <t>28.05.2025 09:08:13</t>
  </si>
  <si>
    <t>28.05.2025 09:16:11</t>
  </si>
  <si>
    <t>28.05.2025 09:50:10</t>
  </si>
  <si>
    <t>28.05.2025 15:15:10</t>
  </si>
  <si>
    <t>29.05.2025 09:09:10</t>
  </si>
  <si>
    <t>29.05.2025 09:12:04</t>
  </si>
  <si>
    <t>29.05.2025 09:12:09</t>
  </si>
  <si>
    <t>29.05.2025 09:16:41</t>
  </si>
  <si>
    <t>29.05.2025 09:23:17</t>
  </si>
  <si>
    <t>30.05.2025 09:51:45</t>
  </si>
  <si>
    <t>30.05.2025 11:16:39</t>
  </si>
  <si>
    <t>30.05.2025 13:27:13</t>
  </si>
  <si>
    <t>30.05.2025 13:27:54</t>
  </si>
  <si>
    <t>30.05.2025 14:05:37</t>
  </si>
  <si>
    <t>30.05.2025 14:18:44</t>
  </si>
  <si>
    <t>30.05.2025 14:30:42</t>
  </si>
  <si>
    <t>30.05.2025 15:51:24</t>
  </si>
  <si>
    <t>26.-30.05.25</t>
  </si>
  <si>
    <t>02.-06.06.25</t>
  </si>
  <si>
    <t>KW 23</t>
  </si>
  <si>
    <t>02.06.2025 09:15:37</t>
  </si>
  <si>
    <t>03.06.2025 09:05:06</t>
  </si>
  <si>
    <t>03.06.2025 12:01:35</t>
  </si>
  <si>
    <t>03.06.2025 13:34:06</t>
  </si>
  <si>
    <t>03.06.2025 14:04:31</t>
  </si>
  <si>
    <t>03.06.2025 15:05:08</t>
  </si>
  <si>
    <t>04.06.2025 09:19:06</t>
  </si>
  <si>
    <t>04.06.2025 09:28:20</t>
  </si>
  <si>
    <t>04.06.2025 09:35:31</t>
  </si>
  <si>
    <t>04.06.2025 10:52:00</t>
  </si>
  <si>
    <t>05.06.2025 09:33:58</t>
  </si>
  <si>
    <t>05.06.2025 11:28:49</t>
  </si>
  <si>
    <t>05.06.2025 11:35:19</t>
  </si>
  <si>
    <t>05.06.2025 12:07:02</t>
  </si>
  <si>
    <t>06.06.2025 09:04:08</t>
  </si>
  <si>
    <t>06.06.2025 10:44:49</t>
  </si>
  <si>
    <t>06.06.2025 10:48:12</t>
  </si>
  <si>
    <t>06.06.2025 11:48:31</t>
  </si>
  <si>
    <t>In KW 24 und KW 25 wurde das Aktienrückkaufprogramm auf Grund der ordentlichen Hauptversammlung ausgesetzt.</t>
  </si>
  <si>
    <t>KW 26</t>
  </si>
  <si>
    <t>23.06.2025 09:02:29</t>
  </si>
  <si>
    <t>23.06.2025 09:06:51</t>
  </si>
  <si>
    <t>23.06.2025 10:11:47</t>
  </si>
  <si>
    <t>23.06.2025 10:59:58</t>
  </si>
  <si>
    <t>24.06.2025 15:59:33</t>
  </si>
  <si>
    <t>24.06.2025 16:03:08</t>
  </si>
  <si>
    <t>24.06.2025 16:59:55</t>
  </si>
  <si>
    <t>24.06.2025 17:02:14</t>
  </si>
  <si>
    <t>24.06.2025 17:07:23</t>
  </si>
  <si>
    <t>24.06.2025 17:17:52</t>
  </si>
  <si>
    <t>25.06.2025 10:00:23</t>
  </si>
  <si>
    <t>25.06.2025 10:04:39</t>
  </si>
  <si>
    <t>25.06.2025 11:42:01</t>
  </si>
  <si>
    <t>25.06.2025 12:20:18</t>
  </si>
  <si>
    <t>25.06.2025 12:58:14</t>
  </si>
  <si>
    <t>25.06.2025 14:46:36</t>
  </si>
  <si>
    <t>25.06.2025 14:56:50</t>
  </si>
  <si>
    <t>25.06.2025 14:58:38</t>
  </si>
  <si>
    <t>26.06.2025 09:36:15</t>
  </si>
  <si>
    <t>26.06.2025 10:01:18</t>
  </si>
  <si>
    <t>26.06.2025 11:02:51</t>
  </si>
  <si>
    <t>26.06.2025 11:09:44</t>
  </si>
  <si>
    <t>26.06.2025 12:47:08</t>
  </si>
  <si>
    <t>26.06.2025 14:35:56</t>
  </si>
  <si>
    <t>27.06.2025 09:30:39</t>
  </si>
  <si>
    <t>27.06.2025 10:15:41</t>
  </si>
  <si>
    <t>23.-27.06.25</t>
  </si>
  <si>
    <t>30.06.2025 09:04:27</t>
  </si>
  <si>
    <t>30.06.2025 09:08:04</t>
  </si>
  <si>
    <t>30.06.2025 10:07:42</t>
  </si>
  <si>
    <t>01.07.2025 09:03:19</t>
  </si>
  <si>
    <t>01.07.2025 09:28:28</t>
  </si>
  <si>
    <t>01.07.2025 09:43:34</t>
  </si>
  <si>
    <t>01.07.2025 11:00:11</t>
  </si>
  <si>
    <t>01.07.2025 11:00:21</t>
  </si>
  <si>
    <t>02.07.2025 09:29:55</t>
  </si>
  <si>
    <t>02.07.2025 12:39:42</t>
  </si>
  <si>
    <t>02.07.2025 12:52:15</t>
  </si>
  <si>
    <t>02.07.2025 13:04:49</t>
  </si>
  <si>
    <t>03.07.2025 15:51:31</t>
  </si>
  <si>
    <t>03.07.2025 16:49:39</t>
  </si>
  <si>
    <t>03.07.2025 16:51:49</t>
  </si>
  <si>
    <t>04.07.2025 09:51:06</t>
  </si>
  <si>
    <t>04.07.2025 09:55:37</t>
  </si>
  <si>
    <t>04.07.2025 12:10:37</t>
  </si>
  <si>
    <t>30.06.-04.07.25</t>
  </si>
  <si>
    <t>07.-11.07.25</t>
  </si>
  <si>
    <t>KW 27</t>
  </si>
  <si>
    <t>KW 28</t>
  </si>
  <si>
    <t>07.07.2025 09:37:21</t>
  </si>
  <si>
    <t>07.07.2025 11:12:55</t>
  </si>
  <si>
    <t>07.07.2025 11:13:09</t>
  </si>
  <si>
    <t>07.07.2025 11:31:55</t>
  </si>
  <si>
    <t>08.07.2025 15:50:13</t>
  </si>
  <si>
    <t>09.07.2025 10:00:31</t>
  </si>
  <si>
    <t>09.07.2025 10:24:06</t>
  </si>
  <si>
    <t>10.07.2025 10:38:33</t>
  </si>
  <si>
    <t>10.07.2025 10:39:04</t>
  </si>
  <si>
    <t>11.07.2025 09:10:14</t>
  </si>
  <si>
    <t>11.07.2025 09:10:52</t>
  </si>
  <si>
    <t>11.07.2025 09:43:21</t>
  </si>
  <si>
    <t>KW 29</t>
  </si>
  <si>
    <t>KW 30</t>
  </si>
  <si>
    <t>14.07.2025 09:02:57</t>
  </si>
  <si>
    <t>14.07.2025 09:21:57</t>
  </si>
  <si>
    <t>14.07.2025 09:49:28</t>
  </si>
  <si>
    <t>14.07.2025 13:07:19</t>
  </si>
  <si>
    <t>14.07.2025 13:29:31</t>
  </si>
  <si>
    <t>15.07.2025 16:15:42</t>
  </si>
  <si>
    <t>15.07.2025 16:15:58</t>
  </si>
  <si>
    <t>16.07.2025 10:52:19</t>
  </si>
  <si>
    <t>16.07.2025 10:57:06</t>
  </si>
  <si>
    <t>17.07.2025 09:13:26</t>
  </si>
  <si>
    <t>17.07.2025 09:15:09</t>
  </si>
  <si>
    <t>18.07.2025 09:10:22</t>
  </si>
  <si>
    <t>18.07.2025 10:22:39</t>
  </si>
  <si>
    <t>18.07.2025 10:29:27</t>
  </si>
  <si>
    <t>14.-18.07.25</t>
  </si>
  <si>
    <t>21.-25.07.25</t>
  </si>
  <si>
    <t>21.07.2025  15:59:59</t>
  </si>
  <si>
    <t>21.07.2025  16:15:29</t>
  </si>
  <si>
    <t>21.07.2025  16:15:54</t>
  </si>
  <si>
    <t>21.07.2025  16:28:06</t>
  </si>
  <si>
    <t>22.07.2025  10:08:51</t>
  </si>
  <si>
    <t>22.07.2025  11:13:11</t>
  </si>
  <si>
    <t>22.07.2025  12:55:50</t>
  </si>
  <si>
    <t>22.07.2025  13:17:13</t>
  </si>
  <si>
    <t>23.07.2025  09:02:00</t>
  </si>
  <si>
    <t>23.07.2025  09:33:00</t>
  </si>
  <si>
    <t>23.07.2025  10:37:12</t>
  </si>
  <si>
    <t>23.07.2025  15:11:16</t>
  </si>
  <si>
    <t>24.07.2025  09:02:26</t>
  </si>
  <si>
    <t>24.07.2025  09:05:23</t>
  </si>
  <si>
    <t>24.07.2025  09:13:35</t>
  </si>
  <si>
    <t>24.07.2025  09:22:57</t>
  </si>
  <si>
    <t>25.07.2025  09:49:24</t>
  </si>
  <si>
    <t>25.07.2025  09:59:15</t>
  </si>
  <si>
    <t>25.07.2025  11:24:04</t>
  </si>
  <si>
    <t>25.07.2025  11:24:35</t>
  </si>
  <si>
    <t>28.07.-01.08.25</t>
  </si>
  <si>
    <t>KW 31</t>
  </si>
  <si>
    <t>28.07.2025  15:50:11</t>
  </si>
  <si>
    <t>28.07.2025  16:20:36</t>
  </si>
  <si>
    <t>28.07.2025  16:39:13</t>
  </si>
  <si>
    <t>28.07.2025  16:39:28</t>
  </si>
  <si>
    <t>29.07.2025  10:05:20</t>
  </si>
  <si>
    <t>29.07.2025  10:47:43</t>
  </si>
  <si>
    <t>29.07.2025  12:02:17</t>
  </si>
  <si>
    <t>29.07.2025  14:23:31</t>
  </si>
  <si>
    <t>30.07.2025  09:31:52</t>
  </si>
  <si>
    <t>30.07.2025  09:47:03</t>
  </si>
  <si>
    <t>30.07.2025  11:29:46</t>
  </si>
  <si>
    <t>30.07.2025  14:19:05</t>
  </si>
  <si>
    <t>31.07.2025  09:02:11</t>
  </si>
  <si>
    <t>31.07.2025  09:11:05</t>
  </si>
  <si>
    <t>31.07.2025  09:11:22</t>
  </si>
  <si>
    <t>31.07.2025  11:21:29</t>
  </si>
  <si>
    <t>01.08.2025  09:07:03</t>
  </si>
  <si>
    <t>01.08.2025  09:53:00</t>
  </si>
  <si>
    <t>01.08.2025  10:03:51</t>
  </si>
  <si>
    <t>01.08.2025  13:17:11</t>
  </si>
  <si>
    <t>04.-08.08.25</t>
  </si>
  <si>
    <t>KW 32</t>
  </si>
  <si>
    <t>04.08.2025  14:53:10</t>
  </si>
  <si>
    <t>04.08.2025  14:53:24</t>
  </si>
  <si>
    <t>04.08.2025  16:12:10</t>
  </si>
  <si>
    <t>04.08.2025  17:36:19</t>
  </si>
  <si>
    <t>05.08.2025  11:49:28</t>
  </si>
  <si>
    <t>05.08.2025  12:22:14</t>
  </si>
  <si>
    <t>05.08.2025  12:22:59</t>
  </si>
  <si>
    <t>05.05.2025  12:22:59</t>
  </si>
  <si>
    <t>05.05.2025  14:52:12</t>
  </si>
  <si>
    <t>06.08.2025  09:02:15</t>
  </si>
  <si>
    <t>06.08.2025  11:19:35</t>
  </si>
  <si>
    <t>06.08.2025  15:53:05</t>
  </si>
  <si>
    <t>06.08.2025  16:14:43</t>
  </si>
  <si>
    <t>07.08.2025  09:02:19</t>
  </si>
  <si>
    <t>07.08.2025  11:41:33</t>
  </si>
  <si>
    <t>07.08.2025  13:17:08</t>
  </si>
  <si>
    <t>07.08.2025  14:01:18</t>
  </si>
  <si>
    <t>08.08.2025  09:24:55</t>
  </si>
  <si>
    <t>08.08.2025  09:45:52</t>
  </si>
  <si>
    <t>08.08.2025  11:35:29</t>
  </si>
  <si>
    <t>08.08.2025  12:03:40</t>
  </si>
  <si>
    <t>11.-15.08.25</t>
  </si>
  <si>
    <t>11.08.2025  09:02:12</t>
  </si>
  <si>
    <t>11.08.2025  09:06:24</t>
  </si>
  <si>
    <t>11.08.2025  09:15:37</t>
  </si>
  <si>
    <t>12.08.2025  09:02:22</t>
  </si>
  <si>
    <t>12.08.2025  09:26:17</t>
  </si>
  <si>
    <t>12.08.2025  11:52:37</t>
  </si>
  <si>
    <t>12.08.2025  12:39:10</t>
  </si>
  <si>
    <t>13.08.2025  09:02:23</t>
  </si>
  <si>
    <t>13.08.2025  11:01:32</t>
  </si>
  <si>
    <t>13.08.2025  11:13:29</t>
  </si>
  <si>
    <t>13.08.2025  11:46:43</t>
  </si>
  <si>
    <t>14.08.2025  15:57:46</t>
  </si>
  <si>
    <t>14.08.2025  15:59:26</t>
  </si>
  <si>
    <t>14.08.2025  16:21:03</t>
  </si>
  <si>
    <t>14.08.2025  17:36:22</t>
  </si>
  <si>
    <t>15.08.2025  09:46:09</t>
  </si>
  <si>
    <t>15.08.2025  10:03:04</t>
  </si>
  <si>
    <t>15.08.2025  12:42:31</t>
  </si>
  <si>
    <t>15.08.2025  13:17:12</t>
  </si>
  <si>
    <t>KW 33</t>
  </si>
  <si>
    <t>KW 34</t>
  </si>
  <si>
    <t>18.08.2025  10:09:08</t>
  </si>
  <si>
    <t>18.08.2025  13:03:57</t>
  </si>
  <si>
    <t>18.08.2025  13:17:03</t>
  </si>
  <si>
    <t>18.08.2025  17:18:53</t>
  </si>
  <si>
    <t>19.08.2025  09:02:27</t>
  </si>
  <si>
    <t>19.08.2025  09:43:47</t>
  </si>
  <si>
    <t>19.08.2025  09:54:54</t>
  </si>
  <si>
    <t>19.08.2025  12:37:04</t>
  </si>
  <si>
    <t>20.08.2025  09:02:21</t>
  </si>
  <si>
    <t>20.08.2025  09:02:45</t>
  </si>
  <si>
    <t>20.08.2025  11:48:12</t>
  </si>
  <si>
    <t>20.08.2025  11:59:05</t>
  </si>
  <si>
    <t>21.08.2025  09:02:23</t>
  </si>
  <si>
    <t>21.08.2025  09:08:19</t>
  </si>
  <si>
    <t>21.08.2025  12:15:26</t>
  </si>
  <si>
    <t>21.08.2025  12:15:40</t>
  </si>
  <si>
    <t>22.08.2025  15:45:51</t>
  </si>
  <si>
    <t>22.08.2025  16:07:18</t>
  </si>
  <si>
    <t>22.08.2025  16:07:52</t>
  </si>
  <si>
    <t>22.08.2025  16:14:21</t>
  </si>
  <si>
    <t>18.-22.08.25</t>
  </si>
  <si>
    <t>KW 35</t>
  </si>
  <si>
    <t>25.08.2025  09:02:18</t>
  </si>
  <si>
    <t>25.08.2025  10:28:07</t>
  </si>
  <si>
    <t>25.08.2025  10:28:18</t>
  </si>
  <si>
    <t>25.08.2025  10:35:41</t>
  </si>
  <si>
    <t>26.08.2025  09:02:08</t>
  </si>
  <si>
    <t>26.08.2025  09:05:58</t>
  </si>
  <si>
    <t>26.08.2025  09:08:02</t>
  </si>
  <si>
    <t>26.08.2025  09:16:41</t>
  </si>
  <si>
    <t>27.08.2025  10:17:50</t>
  </si>
  <si>
    <t>27.08.2025  10:17:59</t>
  </si>
  <si>
    <t>27.08.2025  10:49:54</t>
  </si>
  <si>
    <t>27.08.2025  11:24:00</t>
  </si>
  <si>
    <t>28.08.2025  16:03:57</t>
  </si>
  <si>
    <t>28.08.2025  16:04:13</t>
  </si>
  <si>
    <t>28.08.2025  16:04:26</t>
  </si>
  <si>
    <t>28.08.2025  16:18:51</t>
  </si>
  <si>
    <t>29.08.2025  10:07:26</t>
  </si>
  <si>
    <t>29.08.2025  10:11:24</t>
  </si>
  <si>
    <t>29.08.2025  10:45:41</t>
  </si>
  <si>
    <t>29.08.2025  11:00:01</t>
  </si>
  <si>
    <t>25.-29.08.25</t>
  </si>
  <si>
    <t>01.-05.09.25</t>
  </si>
  <si>
    <t>01.09.2025  15:56:37</t>
  </si>
  <si>
    <t>01.09.2025  15:56:45</t>
  </si>
  <si>
    <t>01.09.2025  15:57:27</t>
  </si>
  <si>
    <t>01.09.2025  16:37:42</t>
  </si>
  <si>
    <t>02.09.2025  10:42:20</t>
  </si>
  <si>
    <t>02.09.2025  12:07:01</t>
  </si>
  <si>
    <t>02.09.2025  12:08:29</t>
  </si>
  <si>
    <t>02.09.2025  12:58:48</t>
  </si>
  <si>
    <t>03.09.2025  09:02:22</t>
  </si>
  <si>
    <t>03.09.2025  09:09:02</t>
  </si>
  <si>
    <t>03.09.2025  10:14:14</t>
  </si>
  <si>
    <t>03.09.2025  13:22:37</t>
  </si>
  <si>
    <t>04.09.2025  09:02:04</t>
  </si>
  <si>
    <t>04.09.2025  09:02:22</t>
  </si>
  <si>
    <t>04.09.2025  11:33:49</t>
  </si>
  <si>
    <t>04.09.2025  11:34:08</t>
  </si>
  <si>
    <t>05.09.2025  10:25:45</t>
  </si>
  <si>
    <t>05.09.2025  10:26:01</t>
  </si>
  <si>
    <t>05.09.2025  10:26:13</t>
  </si>
  <si>
    <t>05.09.2025  10:26:29</t>
  </si>
  <si>
    <t>KW 36</t>
  </si>
  <si>
    <t>KW 37</t>
  </si>
  <si>
    <t>08.09.2025  09:54:28</t>
  </si>
  <si>
    <t>08.09.2025  09:54:34</t>
  </si>
  <si>
    <t>08.09.2025  09:54:42</t>
  </si>
  <si>
    <t>08.09.2025  11:07:33</t>
  </si>
  <si>
    <t>09.09.2025  09:02:19</t>
  </si>
  <si>
    <t>09.09.2025  09:40:37</t>
  </si>
  <si>
    <t>09.09.2025  10:07:49</t>
  </si>
  <si>
    <t>09.09.2025  10:13:20</t>
  </si>
  <si>
    <t>10.09.2025  09:02:01</t>
  </si>
  <si>
    <t>10.09.2025  10:19:02</t>
  </si>
  <si>
    <t>10.09.2025  14:21:36</t>
  </si>
  <si>
    <t>10.09.2025  15:18:03</t>
  </si>
  <si>
    <t>11.09.2025  15:13:12</t>
  </si>
  <si>
    <t>11.09.2025  15:13:44</t>
  </si>
  <si>
    <t>11.09.2025  15:14:38</t>
  </si>
  <si>
    <t>11.09.2025  15:14:46</t>
  </si>
  <si>
    <t>12.09.2025  10:08:56</t>
  </si>
  <si>
    <t>12.09.2025  10:09:05</t>
  </si>
  <si>
    <t>12.09.2025  10:09:19</t>
  </si>
  <si>
    <t>12.09.2025  10:09:40</t>
  </si>
  <si>
    <t>08.-12.09.25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</si>
</sst>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70C0"/>
      <name val="Aptos"/>
    </font>
    <font>
      <sz val="11"/>
      <color theme="1"/>
      <name val="Aptos"/>
    </font>
    <font>
      <sz val="11"/>
      <name val="Aptos"/>
    </font>
    <font>
      <b/>
      <sz val="11"/>
      <color theme="1"/>
      <name val="Aptos"/>
    </font>
    <font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64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6">
    <cellStyle name="Komma" xfId="1" builtinId="3"/>
    <cellStyle name="Normal 2" xfId="2" xr:uid="{FDF399AE-8A77-5D4A-BF25-2F566D483668}"/>
    <cellStyle name="Standard" xfId="0" builtinId="0"/>
    <cellStyle name="Standard 4" xfId="3" xr:uid="{92ECCB38-35D5-9B4A-9F13-AA29E62EBF10}"/>
    <cellStyle name="Standard 5" xfId="5" xr:uid="{2738EBEE-0664-074C-A0CB-615EB800EA84}"/>
    <cellStyle name="Währung 2" xfId="4" xr:uid="{D3C3D44E-1A3F-E24A-B6E5-447DC85BD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B15C-DC54-4508-B4DA-840ED3EF3CA2}">
  <sheetPr>
    <tabColor rgb="FF92D050"/>
  </sheetPr>
  <dimension ref="A1:G24"/>
  <sheetViews>
    <sheetView tabSelected="1" topLeftCell="A2" zoomScale="90" zoomScaleNormal="90" workbookViewId="0">
      <selection activeCell="F21" sqref="F21"/>
    </sheetView>
  </sheetViews>
  <sheetFormatPr baseColWidth="10" defaultColWidth="21" defaultRowHeight="30" customHeight="1" x14ac:dyDescent="0.2"/>
  <cols>
    <col min="1" max="1" width="21" style="12"/>
    <col min="2" max="2" width="21" style="4"/>
    <col min="3" max="3" width="21" style="45"/>
    <col min="4" max="4" width="21" style="33"/>
    <col min="5" max="6" width="26" style="3" customWidth="1"/>
    <col min="7" max="16384" width="21" style="2"/>
  </cols>
  <sheetData>
    <row r="1" spans="1:7" ht="45" customHeight="1" x14ac:dyDescent="0.2">
      <c r="A1" s="10" t="s">
        <v>10</v>
      </c>
      <c r="B1" s="10" t="s">
        <v>2</v>
      </c>
      <c r="C1" s="42" t="s">
        <v>9</v>
      </c>
      <c r="D1" s="32" t="s">
        <v>6</v>
      </c>
      <c r="E1" s="39" t="s">
        <v>37</v>
      </c>
      <c r="F1" s="11" t="s">
        <v>8</v>
      </c>
      <c r="G1" s="1"/>
    </row>
    <row r="2" spans="1:7" ht="30" customHeight="1" x14ac:dyDescent="0.2">
      <c r="A2" s="12">
        <v>17</v>
      </c>
      <c r="B2" s="30">
        <v>45772</v>
      </c>
      <c r="C2" s="40">
        <f>'KW 17 -- 25.04.25'!B7</f>
        <v>2500</v>
      </c>
      <c r="D2" s="33">
        <f>'KW 17 -- 25.04.25'!C7</f>
        <v>34.854639999999996</v>
      </c>
      <c r="E2" s="3">
        <f>'KW 17 -- 25.04.25'!D7</f>
        <v>87136.599999999991</v>
      </c>
      <c r="F2" s="3">
        <f>E2</f>
        <v>87136.599999999991</v>
      </c>
    </row>
    <row r="3" spans="1:7" ht="30" customHeight="1" x14ac:dyDescent="0.2">
      <c r="A3" s="12">
        <v>18</v>
      </c>
      <c r="B3" s="4" t="s">
        <v>12</v>
      </c>
      <c r="C3" s="40">
        <f>'KW 18 -- 28.04.-02.05.25'!B25</f>
        <v>9538</v>
      </c>
      <c r="D3" s="33">
        <f>'KW 18 -- 28.04.-02.05.25'!C25</f>
        <v>34.773474522960782</v>
      </c>
      <c r="E3" s="3">
        <f>'KW 18 -- 28.04.-02.05.25'!D25</f>
        <v>331669.39999999997</v>
      </c>
      <c r="F3" s="3">
        <f t="shared" ref="F3:F8" si="0">F2+E3</f>
        <v>418805.99999999994</v>
      </c>
    </row>
    <row r="4" spans="1:7" ht="30" customHeight="1" x14ac:dyDescent="0.2">
      <c r="A4" s="12">
        <v>19</v>
      </c>
      <c r="B4" s="4" t="s">
        <v>38</v>
      </c>
      <c r="C4" s="40">
        <f>'KW 19 -- 05.-09.05.25'!B45</f>
        <v>11512</v>
      </c>
      <c r="D4" s="33">
        <f>'KW 19 -- 05.-09.05.25'!C45</f>
        <v>34.479695100764417</v>
      </c>
      <c r="E4" s="3">
        <f>'KW 19 -- 05.-09.05.25'!D45</f>
        <v>396930.25</v>
      </c>
      <c r="F4" s="3">
        <f t="shared" si="0"/>
        <v>815736.25</v>
      </c>
    </row>
    <row r="5" spans="1:7" ht="30" customHeight="1" x14ac:dyDescent="0.2">
      <c r="A5" s="12">
        <v>20</v>
      </c>
      <c r="B5" s="4" t="s">
        <v>72</v>
      </c>
      <c r="C5" s="40">
        <f>'KW 20 -- 12.-16.05.25'!B32</f>
        <v>7950</v>
      </c>
      <c r="D5" s="33">
        <f>'KW 20 -- 12.-16.05.25'!C32</f>
        <v>36.328855345911954</v>
      </c>
      <c r="E5" s="3">
        <f>'KW 20 -- 12.-16.05.25'!D32</f>
        <v>288814.40000000002</v>
      </c>
      <c r="F5" s="3">
        <f t="shared" si="0"/>
        <v>1104550.6499999999</v>
      </c>
    </row>
    <row r="6" spans="1:7" ht="30" customHeight="1" x14ac:dyDescent="0.2">
      <c r="A6" s="12">
        <v>21</v>
      </c>
      <c r="B6" s="4" t="s">
        <v>95</v>
      </c>
      <c r="C6" s="40">
        <f>'KW 21 -- 19.-23.05.25'!B48</f>
        <v>9100</v>
      </c>
      <c r="D6" s="33">
        <f>'KW 21 -- 19.-23.05.25'!C48</f>
        <v>35.356252747252746</v>
      </c>
      <c r="E6" s="3">
        <f>'KW 21 -- 19.-23.05.25'!D48</f>
        <v>321741.90000000002</v>
      </c>
      <c r="F6" s="3">
        <f t="shared" si="0"/>
        <v>1426292.5499999998</v>
      </c>
    </row>
    <row r="7" spans="1:7" ht="30" customHeight="1" x14ac:dyDescent="0.2">
      <c r="A7" s="12">
        <v>22</v>
      </c>
      <c r="B7" s="4" t="s">
        <v>157</v>
      </c>
      <c r="C7" s="41">
        <f>'KW 22 -- 26.-30.05.25'!B48</f>
        <v>8300</v>
      </c>
      <c r="D7" s="33">
        <f>'KW 22 -- 26.-30.05.25'!C48</f>
        <v>35.947319277108434</v>
      </c>
      <c r="E7" s="3">
        <f>'KW 22 -- 26.-30.05.25'!D48</f>
        <v>298362.75</v>
      </c>
      <c r="F7" s="3">
        <f t="shared" si="0"/>
        <v>1724655.2999999998</v>
      </c>
    </row>
    <row r="8" spans="1:7" ht="30" customHeight="1" x14ac:dyDescent="0.2">
      <c r="A8" s="12">
        <v>23</v>
      </c>
      <c r="B8" s="4" t="s">
        <v>158</v>
      </c>
      <c r="C8" s="41">
        <f>'KW 23 -- 02.-06.06.25'!B35</f>
        <v>4000</v>
      </c>
      <c r="D8" s="33">
        <f>'KW 23 -- 02.-06.06.25'!C35</f>
        <v>37.135187500000001</v>
      </c>
      <c r="E8" s="3">
        <f>'KW 23 -- 02.-06.06.25'!D35</f>
        <v>148540.75</v>
      </c>
      <c r="F8" s="3">
        <f t="shared" si="0"/>
        <v>1873196.0499999998</v>
      </c>
    </row>
    <row r="9" spans="1:7" ht="30" customHeight="1" x14ac:dyDescent="0.2">
      <c r="A9" s="12">
        <v>26</v>
      </c>
      <c r="B9" s="4" t="s">
        <v>206</v>
      </c>
      <c r="C9" s="41">
        <f>'KW 26 -- 23.-27.06.25'!B39</f>
        <v>4000</v>
      </c>
      <c r="D9" s="33">
        <f>'KW 26 -- 23.-27.06.25'!C39</f>
        <v>37.009587499999995</v>
      </c>
      <c r="E9" s="3">
        <f>'KW 26 -- 23.-27.06.25'!D39</f>
        <v>148038.34999999998</v>
      </c>
      <c r="F9" s="3">
        <f t="shared" ref="F9:F14" si="1">F8+E9</f>
        <v>2021234.4</v>
      </c>
    </row>
    <row r="10" spans="1:7" ht="30" customHeight="1" x14ac:dyDescent="0.2">
      <c r="A10" s="12">
        <v>27</v>
      </c>
      <c r="B10" s="4" t="s">
        <v>225</v>
      </c>
      <c r="C10" s="41">
        <f>'KW 27 -- 30.06.-04.07.25'!B33</f>
        <v>3800</v>
      </c>
      <c r="D10" s="33">
        <f>'KW 27 -- 30.06.-04.07.25'!C33</f>
        <v>38.806105263157896</v>
      </c>
      <c r="E10" s="3">
        <f>'KW 27 -- 30.06.-04.07.25'!D33</f>
        <v>147463.20000000001</v>
      </c>
      <c r="F10" s="3">
        <f t="shared" si="1"/>
        <v>2168697.6</v>
      </c>
    </row>
    <row r="11" spans="1:7" ht="30" customHeight="1" x14ac:dyDescent="0.2">
      <c r="A11" s="12">
        <v>28</v>
      </c>
      <c r="B11" s="4" t="s">
        <v>226</v>
      </c>
      <c r="C11" s="41">
        <f>'KW 28 -- 07.-11.07.25'!B19</f>
        <v>3600</v>
      </c>
      <c r="D11" s="33">
        <f>'KW 28 -- 07.-11.07.25'!C19</f>
        <v>40.672222222222224</v>
      </c>
      <c r="E11" s="3">
        <f>'KW 28 -- 07.-11.07.25'!D19</f>
        <v>146420</v>
      </c>
      <c r="F11" s="3">
        <f t="shared" si="1"/>
        <v>2315117.6</v>
      </c>
    </row>
    <row r="12" spans="1:7" ht="30" customHeight="1" x14ac:dyDescent="0.2">
      <c r="A12" s="12">
        <v>29</v>
      </c>
      <c r="B12" s="4" t="s">
        <v>257</v>
      </c>
      <c r="C12" s="41">
        <f>'KW 29 -- 14.-18.07.25'!B24</f>
        <v>3500</v>
      </c>
      <c r="D12" s="33">
        <f>'KW 29 -- 14.-18.07.25'!C24</f>
        <v>42.441600000000001</v>
      </c>
      <c r="E12" s="3">
        <f>'KW 29 -- 14.-18.07.25'!D24</f>
        <v>148545.60000000001</v>
      </c>
      <c r="F12" s="3">
        <f t="shared" si="1"/>
        <v>2463663.2000000002</v>
      </c>
    </row>
    <row r="13" spans="1:7" ht="30" customHeight="1" x14ac:dyDescent="0.2">
      <c r="A13" s="12">
        <v>30</v>
      </c>
      <c r="B13" s="4" t="s">
        <v>258</v>
      </c>
      <c r="C13" s="41">
        <f>'KW 30 -- 21.-25.07.25'!B27</f>
        <v>3600</v>
      </c>
      <c r="D13" s="33">
        <f>'KW 30 -- 21.-25.07.25'!C27</f>
        <v>40.829861111111114</v>
      </c>
      <c r="E13" s="3">
        <f>'KW 30 -- 21.-25.07.25'!D27</f>
        <v>146987.5</v>
      </c>
      <c r="F13" s="3">
        <f t="shared" si="1"/>
        <v>2610650.7000000002</v>
      </c>
    </row>
    <row r="14" spans="1:7" ht="30" customHeight="1" x14ac:dyDescent="0.2">
      <c r="A14" s="12">
        <v>31</v>
      </c>
      <c r="B14" s="4" t="s">
        <v>279</v>
      </c>
      <c r="C14" s="41">
        <f>'KW 31 -- 28.07.-01.08.25'!B27</f>
        <v>3650</v>
      </c>
      <c r="D14" s="33">
        <f>'KW 31 -- 28.07.-01.08.25'!C27</f>
        <v>40.876917808219176</v>
      </c>
      <c r="E14" s="3">
        <f>'KW 31 -- 28.07.-01.08.25'!D27</f>
        <v>149200.75</v>
      </c>
      <c r="F14" s="3">
        <f t="shared" si="1"/>
        <v>2759851.45</v>
      </c>
    </row>
    <row r="15" spans="1:7" ht="30" customHeight="1" x14ac:dyDescent="0.2">
      <c r="A15" s="12">
        <v>32</v>
      </c>
      <c r="B15" s="4" t="s">
        <v>301</v>
      </c>
      <c r="C15" s="41">
        <f>'KW 32 -- 04.08.-08.08.25'!B28</f>
        <v>3650</v>
      </c>
      <c r="D15" s="33">
        <f>'KW 32 -- 04.08.-08.08.25'!C28</f>
        <v>41.177643835616436</v>
      </c>
      <c r="E15" s="3">
        <f>'KW 32 -- 04.08.-08.08.25'!D28</f>
        <v>150298.4</v>
      </c>
      <c r="F15" s="3">
        <f>F14+E15</f>
        <v>2910149.85</v>
      </c>
    </row>
    <row r="16" spans="1:7" ht="30" customHeight="1" x14ac:dyDescent="0.2">
      <c r="A16" s="12">
        <v>33</v>
      </c>
      <c r="B16" s="4" t="s">
        <v>324</v>
      </c>
      <c r="C16" s="41">
        <f>'KW 33 -- 11.08.-15.08.25'!B27</f>
        <v>3800</v>
      </c>
      <c r="D16" s="33">
        <f>'KW 33 -- 11.08.-15.08.25'!C27</f>
        <v>39.503671052631574</v>
      </c>
      <c r="E16" s="3">
        <f>'KW 33 -- 11.08.-15.08.25'!D27</f>
        <v>150113.94999999998</v>
      </c>
      <c r="F16" s="3">
        <f>F15+E16</f>
        <v>3060263.8000000003</v>
      </c>
    </row>
    <row r="17" spans="1:7" ht="30" customHeight="1" x14ac:dyDescent="0.2">
      <c r="A17" s="12">
        <v>34</v>
      </c>
      <c r="B17" s="4" t="s">
        <v>366</v>
      </c>
      <c r="C17" s="41">
        <f>'KW 34 -- 18.08.-22.08.25'!B27</f>
        <v>3800</v>
      </c>
      <c r="D17" s="33">
        <f>'KW 34 -- 18.08.-22.08.25'!C27</f>
        <v>39.110171052631578</v>
      </c>
      <c r="E17" s="3">
        <f>'KW 34 -- 18.08.-22.08.25'!D27</f>
        <v>148618.65</v>
      </c>
      <c r="F17" s="3">
        <f>F16+E17</f>
        <v>3208882.45</v>
      </c>
    </row>
    <row r="18" spans="1:7" ht="30" customHeight="1" x14ac:dyDescent="0.2">
      <c r="A18" s="12">
        <v>35</v>
      </c>
      <c r="B18" s="4" t="s">
        <v>388</v>
      </c>
      <c r="C18" s="41">
        <f>'KW 35 -- 25.08.-29.08.25'!B27</f>
        <v>3700</v>
      </c>
      <c r="D18" s="33">
        <f>'KW 35 -- 25.08.-29.08.25'!C27</f>
        <v>39.934297297297306</v>
      </c>
      <c r="E18" s="3">
        <f>'KW 35 -- 25.08.-29.08.25'!D27</f>
        <v>147756.90000000002</v>
      </c>
      <c r="F18" s="3">
        <f>F17+E18</f>
        <v>3356639.35</v>
      </c>
    </row>
    <row r="19" spans="1:7" ht="30" customHeight="1" x14ac:dyDescent="0.2">
      <c r="A19" s="12">
        <v>36</v>
      </c>
      <c r="B19" s="4" t="s">
        <v>389</v>
      </c>
      <c r="C19" s="41">
        <f>'KW 36 -- 01.09.-05.09.25'!B27</f>
        <v>3700</v>
      </c>
      <c r="D19" s="33">
        <f>'KW 36 -- 01.09.-05.09.25'!C27</f>
        <v>39.708148648648645</v>
      </c>
      <c r="E19" s="3">
        <f>'KW 36 -- 01.09.-05.09.25'!D27</f>
        <v>146920.15</v>
      </c>
      <c r="F19" s="3">
        <f>F18+E19</f>
        <v>3503559.5</v>
      </c>
    </row>
    <row r="20" spans="1:7" ht="30" customHeight="1" x14ac:dyDescent="0.2">
      <c r="A20" s="12">
        <v>37</v>
      </c>
      <c r="B20" s="4" t="s">
        <v>432</v>
      </c>
      <c r="C20" s="41">
        <f>'KW 37 -- 08.09.-12.09.25'!B27</f>
        <v>3700</v>
      </c>
      <c r="D20" s="33">
        <f>'KW 37 -- 08.09.-12.09.25'!C27</f>
        <v>39.858040540540543</v>
      </c>
      <c r="E20" s="3">
        <f>'KW 37 -- 08.09.-12.09.25'!D27</f>
        <v>147474.75</v>
      </c>
      <c r="F20" s="3">
        <f>F19+E20</f>
        <v>3651034.25</v>
      </c>
    </row>
    <row r="21" spans="1:7" ht="30" customHeight="1" x14ac:dyDescent="0.2">
      <c r="C21" s="41"/>
    </row>
    <row r="22" spans="1:7" ht="30" customHeight="1" x14ac:dyDescent="0.2">
      <c r="C22" s="41"/>
    </row>
    <row r="23" spans="1:7" ht="30" customHeight="1" x14ac:dyDescent="0.2">
      <c r="A23" s="14"/>
      <c r="B23" s="28"/>
      <c r="C23" s="43"/>
      <c r="D23" s="37"/>
      <c r="E23" s="29"/>
      <c r="F23" s="29"/>
    </row>
    <row r="24" spans="1:7" s="13" customFormat="1" ht="30" customHeight="1" x14ac:dyDescent="0.2">
      <c r="A24" s="20" t="s">
        <v>11</v>
      </c>
      <c r="B24" s="25"/>
      <c r="C24" s="44">
        <f>SUM(C2:C23)</f>
        <v>97400</v>
      </c>
      <c r="D24" s="38"/>
      <c r="E24" s="26">
        <f>SUM(E2:E23)</f>
        <v>3651034.25</v>
      </c>
      <c r="F24" s="26">
        <f>SUM(E2:E23)</f>
        <v>3651034.25</v>
      </c>
      <c r="G24" s="5"/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4CF5F-F16C-2E44-95DF-9B4EDF353404}">
  <sheetPr>
    <tabColor theme="3" tint="0.89999084444715716"/>
    <pageSetUpPr fitToPage="1"/>
  </sheetPr>
  <dimension ref="A1:F29"/>
  <sheetViews>
    <sheetView topLeftCell="A15" workbookViewId="0">
      <selection activeCell="D27" sqref="D27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243</v>
      </c>
      <c r="B2" s="4">
        <v>100</v>
      </c>
      <c r="C2" s="33">
        <v>42.95</v>
      </c>
      <c r="D2" s="3">
        <f>C2*B2</f>
        <v>4295</v>
      </c>
      <c r="E2" s="4" t="s">
        <v>0</v>
      </c>
      <c r="F2" s="4" t="s">
        <v>1</v>
      </c>
    </row>
    <row r="3" spans="1:6" ht="22" customHeight="1" x14ac:dyDescent="0.2">
      <c r="A3" s="2" t="s">
        <v>244</v>
      </c>
      <c r="B3" s="4">
        <v>100</v>
      </c>
      <c r="C3" s="33">
        <v>42.75</v>
      </c>
      <c r="D3" s="3">
        <f t="shared" ref="D3:D7" si="0">C3*B3</f>
        <v>4275</v>
      </c>
      <c r="E3" s="4" t="s">
        <v>0</v>
      </c>
      <c r="F3" s="4" t="s">
        <v>1</v>
      </c>
    </row>
    <row r="4" spans="1:6" ht="22" customHeight="1" x14ac:dyDescent="0.2">
      <c r="A4" s="2" t="s">
        <v>245</v>
      </c>
      <c r="B4" s="4">
        <v>100</v>
      </c>
      <c r="C4" s="33">
        <v>42.75</v>
      </c>
      <c r="D4" s="3">
        <f t="shared" si="0"/>
        <v>4275</v>
      </c>
      <c r="E4" s="4" t="s">
        <v>0</v>
      </c>
      <c r="F4" s="4" t="s">
        <v>1</v>
      </c>
    </row>
    <row r="5" spans="1:6" ht="22" customHeight="1" x14ac:dyDescent="0.2">
      <c r="A5" s="2" t="s">
        <v>246</v>
      </c>
      <c r="B5" s="4">
        <v>200</v>
      </c>
      <c r="C5" s="33">
        <v>42.7</v>
      </c>
      <c r="D5" s="3">
        <f t="shared" si="0"/>
        <v>8540</v>
      </c>
      <c r="E5" s="4" t="s">
        <v>0</v>
      </c>
      <c r="F5" s="4" t="s">
        <v>1</v>
      </c>
    </row>
    <row r="6" spans="1:6" ht="22" customHeight="1" x14ac:dyDescent="0.2">
      <c r="A6" s="2" t="s">
        <v>247</v>
      </c>
      <c r="B6" s="4">
        <v>60</v>
      </c>
      <c r="C6" s="33">
        <v>42.8</v>
      </c>
      <c r="D6" s="3">
        <f t="shared" si="0"/>
        <v>2568</v>
      </c>
      <c r="E6" s="4" t="s">
        <v>0</v>
      </c>
      <c r="F6" s="4" t="s">
        <v>1</v>
      </c>
    </row>
    <row r="7" spans="1:6" ht="22" customHeight="1" x14ac:dyDescent="0.2">
      <c r="A7" s="2" t="s">
        <v>247</v>
      </c>
      <c r="B7" s="4">
        <v>240</v>
      </c>
      <c r="C7" s="33">
        <v>42.85</v>
      </c>
      <c r="D7" s="3">
        <f t="shared" si="0"/>
        <v>10284</v>
      </c>
      <c r="E7" s="4" t="s">
        <v>0</v>
      </c>
      <c r="F7" s="4" t="s">
        <v>1</v>
      </c>
    </row>
    <row r="8" spans="1:6" ht="22" customHeight="1" x14ac:dyDescent="0.2">
      <c r="A8" s="27"/>
      <c r="B8" s="23">
        <f>SUM(B2:B7)</f>
        <v>800</v>
      </c>
      <c r="C8" s="34"/>
      <c r="D8" s="9">
        <f>SUM(D2:D7)</f>
        <v>34237</v>
      </c>
      <c r="E8" s="8"/>
      <c r="F8" s="8"/>
    </row>
    <row r="9" spans="1:6" ht="22" customHeight="1" x14ac:dyDescent="0.2">
      <c r="A9" s="2" t="s">
        <v>248</v>
      </c>
      <c r="B9" s="4">
        <v>169</v>
      </c>
      <c r="C9" s="33">
        <v>42.6</v>
      </c>
      <c r="D9" s="3">
        <f t="shared" ref="D9:D12" si="1">C9*B9</f>
        <v>7199.4000000000005</v>
      </c>
      <c r="E9" s="4" t="s">
        <v>0</v>
      </c>
      <c r="F9" s="4" t="s">
        <v>1</v>
      </c>
    </row>
    <row r="10" spans="1:6" ht="22" customHeight="1" x14ac:dyDescent="0.2">
      <c r="A10" s="2" t="s">
        <v>248</v>
      </c>
      <c r="B10" s="4">
        <v>90</v>
      </c>
      <c r="C10" s="33">
        <v>42.65</v>
      </c>
      <c r="D10" s="3">
        <f t="shared" si="1"/>
        <v>3838.5</v>
      </c>
      <c r="E10" s="4" t="s">
        <v>0</v>
      </c>
      <c r="F10" s="4" t="s">
        <v>1</v>
      </c>
    </row>
    <row r="11" spans="1:6" ht="22" customHeight="1" x14ac:dyDescent="0.2">
      <c r="A11" s="2" t="s">
        <v>248</v>
      </c>
      <c r="B11" s="4">
        <v>341</v>
      </c>
      <c r="C11" s="33">
        <v>42.7</v>
      </c>
      <c r="D11" s="3">
        <f t="shared" si="1"/>
        <v>14560.7</v>
      </c>
      <c r="E11" s="4" t="s">
        <v>0</v>
      </c>
      <c r="F11" s="4" t="s">
        <v>1</v>
      </c>
    </row>
    <row r="12" spans="1:6" ht="22" customHeight="1" x14ac:dyDescent="0.2">
      <c r="A12" s="2" t="s">
        <v>249</v>
      </c>
      <c r="B12" s="4">
        <v>200</v>
      </c>
      <c r="C12" s="33">
        <v>42.7</v>
      </c>
      <c r="D12" s="3">
        <f t="shared" si="1"/>
        <v>8540</v>
      </c>
      <c r="E12" s="4" t="s">
        <v>0</v>
      </c>
      <c r="F12" s="4" t="s">
        <v>1</v>
      </c>
    </row>
    <row r="13" spans="1:6" ht="22" customHeight="1" x14ac:dyDescent="0.2">
      <c r="A13" s="16"/>
      <c r="B13" s="23">
        <f>SUM(B9:B12)</f>
        <v>800</v>
      </c>
      <c r="C13" s="34"/>
      <c r="D13" s="9">
        <f>SUM(D9:D12)</f>
        <v>34138.600000000006</v>
      </c>
      <c r="E13" s="8"/>
      <c r="F13" s="8"/>
    </row>
    <row r="14" spans="1:6" ht="22" customHeight="1" x14ac:dyDescent="0.2">
      <c r="A14" s="2" t="s">
        <v>250</v>
      </c>
      <c r="B14" s="4">
        <v>300</v>
      </c>
      <c r="C14" s="33">
        <v>41.95</v>
      </c>
      <c r="D14" s="3">
        <f t="shared" ref="D14:D15" si="2">C14*B14</f>
        <v>12585</v>
      </c>
      <c r="E14" s="4" t="s">
        <v>0</v>
      </c>
      <c r="F14" s="4" t="s">
        <v>1</v>
      </c>
    </row>
    <row r="15" spans="1:6" ht="22" customHeight="1" x14ac:dyDescent="0.2">
      <c r="A15" s="2" t="s">
        <v>251</v>
      </c>
      <c r="B15" s="4">
        <v>400</v>
      </c>
      <c r="C15" s="33">
        <v>42.1</v>
      </c>
      <c r="D15" s="3">
        <f t="shared" si="2"/>
        <v>16840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SUM(B14:B15)</f>
        <v>700</v>
      </c>
      <c r="C16" s="34"/>
      <c r="D16" s="9">
        <f>SUM(D14:D15)</f>
        <v>29425</v>
      </c>
      <c r="E16" s="8"/>
      <c r="F16" s="8"/>
    </row>
    <row r="17" spans="1:6" ht="22" customHeight="1" x14ac:dyDescent="0.2">
      <c r="A17" s="2" t="s">
        <v>252</v>
      </c>
      <c r="B17" s="4">
        <v>400</v>
      </c>
      <c r="C17" s="33">
        <v>42</v>
      </c>
      <c r="D17" s="3">
        <v>16800</v>
      </c>
      <c r="E17" s="4" t="s">
        <v>0</v>
      </c>
      <c r="F17" s="4" t="s">
        <v>1</v>
      </c>
    </row>
    <row r="18" spans="1:6" ht="22" customHeight="1" x14ac:dyDescent="0.2">
      <c r="A18" s="2" t="s">
        <v>253</v>
      </c>
      <c r="B18" s="4">
        <v>200</v>
      </c>
      <c r="C18" s="33">
        <v>42</v>
      </c>
      <c r="D18" s="3">
        <v>8400</v>
      </c>
      <c r="E18" s="4" t="s">
        <v>0</v>
      </c>
      <c r="F18" s="4" t="s">
        <v>1</v>
      </c>
    </row>
    <row r="19" spans="1:6" ht="22" customHeight="1" x14ac:dyDescent="0.2">
      <c r="A19" s="16"/>
      <c r="B19" s="23">
        <f>SUM(B17:B18)</f>
        <v>600</v>
      </c>
      <c r="C19" s="34"/>
      <c r="D19" s="9">
        <f>SUM(D17:D18)</f>
        <v>25200</v>
      </c>
      <c r="E19" s="8"/>
      <c r="F19" s="8"/>
    </row>
    <row r="20" spans="1:6" s="1" customFormat="1" ht="22" customHeight="1" x14ac:dyDescent="0.2">
      <c r="A20" s="2" t="s">
        <v>254</v>
      </c>
      <c r="B20" s="4">
        <v>100</v>
      </c>
      <c r="C20" s="33">
        <v>42</v>
      </c>
      <c r="D20" s="3">
        <f t="shared" ref="D20:D22" si="3">C20*B20</f>
        <v>4200</v>
      </c>
      <c r="E20" s="4" t="s">
        <v>0</v>
      </c>
      <c r="F20" s="4" t="s">
        <v>1</v>
      </c>
    </row>
    <row r="21" spans="1:6" s="1" customFormat="1" ht="22" customHeight="1" x14ac:dyDescent="0.2">
      <c r="A21" s="2" t="s">
        <v>255</v>
      </c>
      <c r="B21" s="4">
        <v>200</v>
      </c>
      <c r="C21" s="33">
        <v>42.75</v>
      </c>
      <c r="D21" s="3">
        <f t="shared" si="3"/>
        <v>8550</v>
      </c>
      <c r="E21" s="4" t="s">
        <v>0</v>
      </c>
      <c r="F21" s="4" t="s">
        <v>1</v>
      </c>
    </row>
    <row r="22" spans="1:6" s="1" customFormat="1" ht="22" customHeight="1" x14ac:dyDescent="0.2">
      <c r="A22" s="2" t="s">
        <v>256</v>
      </c>
      <c r="B22" s="4">
        <v>300</v>
      </c>
      <c r="C22" s="33">
        <v>42.65</v>
      </c>
      <c r="D22" s="3">
        <f t="shared" si="3"/>
        <v>12795</v>
      </c>
      <c r="E22" s="4" t="s">
        <v>0</v>
      </c>
      <c r="F22" s="4" t="s">
        <v>1</v>
      </c>
    </row>
    <row r="23" spans="1:6" s="1" customFormat="1" ht="22" customHeight="1" x14ac:dyDescent="0.2">
      <c r="A23" s="16"/>
      <c r="B23" s="23">
        <f>SUM(B20:B22)</f>
        <v>600</v>
      </c>
      <c r="C23" s="34"/>
      <c r="D23" s="9">
        <f>SUM(D20:D22)</f>
        <v>25545</v>
      </c>
      <c r="E23" s="8"/>
      <c r="F23" s="8"/>
    </row>
    <row r="24" spans="1:6" ht="22" customHeight="1" x14ac:dyDescent="0.2">
      <c r="A24" s="17" t="s">
        <v>241</v>
      </c>
      <c r="B24" s="24">
        <f>B8+B13+B16+B19+B23</f>
        <v>3500</v>
      </c>
      <c r="C24" s="35">
        <f>D24/B24</f>
        <v>42.441600000000001</v>
      </c>
      <c r="D24" s="19">
        <f>SUM(D8+D13+D16+D19+D23)</f>
        <v>148545.60000000001</v>
      </c>
      <c r="E24" s="18" t="s">
        <v>0</v>
      </c>
      <c r="F24" s="18" t="s">
        <v>1</v>
      </c>
    </row>
    <row r="29" spans="1:6" s="3" customFormat="1" ht="22" customHeight="1" x14ac:dyDescent="0.2">
      <c r="A29" s="7"/>
      <c r="B29" s="31"/>
      <c r="C29" s="33"/>
      <c r="E29" s="4"/>
      <c r="F29" s="4"/>
    </row>
  </sheetData>
  <pageMargins left="0.7" right="0.7" top="0.75" bottom="0.75" header="0.3" footer="0.3"/>
  <pageSetup paperSize="9" scale="74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15D9-A3DF-0247-AFFB-215661B8A85C}">
  <sheetPr>
    <tabColor theme="3" tint="0.89999084444715716"/>
    <pageSetUpPr fitToPage="1"/>
  </sheetPr>
  <dimension ref="A1:F24"/>
  <sheetViews>
    <sheetView workbookViewId="0">
      <selection activeCell="F23" sqref="F2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229</v>
      </c>
      <c r="B2" s="4">
        <v>200</v>
      </c>
      <c r="C2" s="33">
        <v>37.9</v>
      </c>
      <c r="D2" s="3">
        <f>C2*B2</f>
        <v>7580</v>
      </c>
      <c r="E2" s="4" t="s">
        <v>0</v>
      </c>
      <c r="F2" s="4" t="s">
        <v>1</v>
      </c>
    </row>
    <row r="3" spans="1:6" ht="22" customHeight="1" x14ac:dyDescent="0.2">
      <c r="A3" s="2" t="s">
        <v>230</v>
      </c>
      <c r="B3" s="4">
        <v>100</v>
      </c>
      <c r="C3" s="33">
        <v>37.85</v>
      </c>
      <c r="D3" s="3">
        <f t="shared" ref="D3:D5" si="0">C3*B3</f>
        <v>3785</v>
      </c>
      <c r="E3" s="4" t="s">
        <v>0</v>
      </c>
      <c r="F3" s="4" t="s">
        <v>1</v>
      </c>
    </row>
    <row r="4" spans="1:6" ht="22" customHeight="1" x14ac:dyDescent="0.2">
      <c r="A4" s="2" t="s">
        <v>231</v>
      </c>
      <c r="B4" s="4">
        <v>400</v>
      </c>
      <c r="C4" s="33">
        <v>37.9</v>
      </c>
      <c r="D4" s="3">
        <f t="shared" si="0"/>
        <v>15160</v>
      </c>
      <c r="E4" s="4" t="s">
        <v>0</v>
      </c>
      <c r="F4" s="4" t="s">
        <v>1</v>
      </c>
    </row>
    <row r="5" spans="1:6" ht="22" customHeight="1" x14ac:dyDescent="0.2">
      <c r="A5" s="2" t="s">
        <v>232</v>
      </c>
      <c r="B5" s="4">
        <v>200</v>
      </c>
      <c r="C5" s="33">
        <v>38</v>
      </c>
      <c r="D5" s="3">
        <f t="shared" si="0"/>
        <v>7600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900</v>
      </c>
      <c r="C6" s="23"/>
      <c r="D6" s="9">
        <f>SUM(D2:D5)</f>
        <v>34125</v>
      </c>
      <c r="E6" s="8"/>
      <c r="F6" s="8"/>
    </row>
    <row r="7" spans="1:6" ht="22" customHeight="1" x14ac:dyDescent="0.2">
      <c r="A7" s="2" t="s">
        <v>233</v>
      </c>
      <c r="B7" s="4">
        <v>700</v>
      </c>
      <c r="C7" s="33">
        <v>41</v>
      </c>
      <c r="D7" s="3">
        <f t="shared" ref="D7" si="1">C7*B7</f>
        <v>28700</v>
      </c>
      <c r="E7" s="4" t="s">
        <v>0</v>
      </c>
      <c r="F7" s="4" t="s">
        <v>1</v>
      </c>
    </row>
    <row r="8" spans="1:6" ht="22" customHeight="1" x14ac:dyDescent="0.2">
      <c r="A8" s="16"/>
      <c r="B8" s="23">
        <f>SUM(B7:B7)</f>
        <v>700</v>
      </c>
      <c r="C8" s="34"/>
      <c r="D8" s="9">
        <f>SUM(D7:D7)</f>
        <v>28700</v>
      </c>
      <c r="E8" s="8"/>
      <c r="F8" s="8"/>
    </row>
    <row r="9" spans="1:6" ht="22" customHeight="1" x14ac:dyDescent="0.2">
      <c r="A9" s="2" t="s">
        <v>234</v>
      </c>
      <c r="B9" s="4">
        <v>100</v>
      </c>
      <c r="C9" s="33">
        <v>41.15</v>
      </c>
      <c r="D9" s="3">
        <f t="shared" ref="D9:D10" si="2">C9*B9</f>
        <v>4115</v>
      </c>
      <c r="E9" s="4" t="s">
        <v>0</v>
      </c>
      <c r="F9" s="4" t="s">
        <v>1</v>
      </c>
    </row>
    <row r="10" spans="1:6" ht="22" customHeight="1" x14ac:dyDescent="0.2">
      <c r="A10" s="2" t="s">
        <v>235</v>
      </c>
      <c r="B10" s="4">
        <v>600</v>
      </c>
      <c r="C10" s="33">
        <v>41.2</v>
      </c>
      <c r="D10" s="3">
        <f t="shared" si="2"/>
        <v>24720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SUM(B9:B10)</f>
        <v>700</v>
      </c>
      <c r="C11" s="34"/>
      <c r="D11" s="9">
        <f>SUM(D9:D10)</f>
        <v>28835</v>
      </c>
      <c r="E11" s="8"/>
      <c r="F11" s="8"/>
    </row>
    <row r="12" spans="1:6" ht="22" customHeight="1" x14ac:dyDescent="0.2">
      <c r="A12" s="2" t="s">
        <v>236</v>
      </c>
      <c r="B12" s="4">
        <v>400</v>
      </c>
      <c r="C12" s="33">
        <v>42</v>
      </c>
      <c r="D12" s="3">
        <f t="shared" ref="D12:D13" si="3">C12*B12</f>
        <v>16800</v>
      </c>
      <c r="E12" s="4" t="s">
        <v>0</v>
      </c>
      <c r="F12" s="4" t="s">
        <v>1</v>
      </c>
    </row>
    <row r="13" spans="1:6" ht="22" customHeight="1" x14ac:dyDescent="0.2">
      <c r="A13" s="2" t="s">
        <v>237</v>
      </c>
      <c r="B13" s="4">
        <v>300</v>
      </c>
      <c r="C13" s="33">
        <v>42</v>
      </c>
      <c r="D13" s="3">
        <f t="shared" si="3"/>
        <v>12600</v>
      </c>
      <c r="E13" s="4" t="s">
        <v>0</v>
      </c>
      <c r="F13" s="4" t="s">
        <v>1</v>
      </c>
    </row>
    <row r="14" spans="1:6" ht="22" customHeight="1" x14ac:dyDescent="0.2">
      <c r="A14" s="16"/>
      <c r="B14" s="23">
        <f>SUM(B12:B13)</f>
        <v>700</v>
      </c>
      <c r="C14" s="34"/>
      <c r="D14" s="9">
        <f>SUM(D12:D13)</f>
        <v>29400</v>
      </c>
      <c r="E14" s="8"/>
      <c r="F14" s="8"/>
    </row>
    <row r="15" spans="1:6" s="1" customFormat="1" ht="22" customHeight="1" x14ac:dyDescent="0.2">
      <c r="A15" s="2" t="s">
        <v>238</v>
      </c>
      <c r="B15" s="4">
        <v>100</v>
      </c>
      <c r="C15" s="33">
        <v>42.1</v>
      </c>
      <c r="D15" s="3">
        <f t="shared" ref="D15:D17" si="4">C15*B15</f>
        <v>4210</v>
      </c>
      <c r="E15" s="4" t="s">
        <v>0</v>
      </c>
      <c r="F15" s="4" t="s">
        <v>1</v>
      </c>
    </row>
    <row r="16" spans="1:6" s="1" customFormat="1" ht="22" customHeight="1" x14ac:dyDescent="0.2">
      <c r="A16" s="2" t="s">
        <v>239</v>
      </c>
      <c r="B16" s="4">
        <v>300</v>
      </c>
      <c r="C16" s="33">
        <v>42.1</v>
      </c>
      <c r="D16" s="3">
        <f t="shared" si="4"/>
        <v>12630</v>
      </c>
      <c r="E16" s="4" t="s">
        <v>0</v>
      </c>
      <c r="F16" s="4" t="s">
        <v>1</v>
      </c>
    </row>
    <row r="17" spans="1:6" s="1" customFormat="1" ht="22" customHeight="1" x14ac:dyDescent="0.2">
      <c r="A17" s="2" t="s">
        <v>240</v>
      </c>
      <c r="B17" s="4">
        <v>200</v>
      </c>
      <c r="C17" s="33">
        <v>42.6</v>
      </c>
      <c r="D17" s="3">
        <f t="shared" si="4"/>
        <v>8520</v>
      </c>
      <c r="E17" s="4" t="s">
        <v>0</v>
      </c>
      <c r="F17" s="4" t="s">
        <v>1</v>
      </c>
    </row>
    <row r="18" spans="1:6" s="1" customFormat="1" ht="22" customHeight="1" x14ac:dyDescent="0.2">
      <c r="A18" s="16"/>
      <c r="B18" s="23">
        <f>SUM(B15:B17)</f>
        <v>600</v>
      </c>
      <c r="C18" s="34"/>
      <c r="D18" s="9">
        <f>SUM(D15:D17)</f>
        <v>25360</v>
      </c>
      <c r="E18" s="8"/>
      <c r="F18" s="8"/>
    </row>
    <row r="19" spans="1:6" ht="22" customHeight="1" x14ac:dyDescent="0.2">
      <c r="A19" s="17" t="s">
        <v>228</v>
      </c>
      <c r="B19" s="24">
        <f>B6+B8+B11+B14+B18</f>
        <v>3600</v>
      </c>
      <c r="C19" s="35">
        <f>D19/B19</f>
        <v>40.672222222222224</v>
      </c>
      <c r="D19" s="19">
        <f>SUM(D6+D8+D11+D14+D18)</f>
        <v>146420</v>
      </c>
      <c r="E19" s="18" t="s">
        <v>0</v>
      </c>
      <c r="F19" s="18" t="s">
        <v>1</v>
      </c>
    </row>
    <row r="24" spans="1:6" s="3" customFormat="1" ht="22" customHeight="1" x14ac:dyDescent="0.2">
      <c r="A24" s="7"/>
      <c r="B24" s="31"/>
      <c r="C24" s="33"/>
      <c r="E24" s="4"/>
      <c r="F24" s="4"/>
    </row>
  </sheetData>
  <pageMargins left="0.7" right="0.7" top="0.75" bottom="0.75" header="0.3" footer="0.3"/>
  <pageSetup paperSize="9" scale="74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4CCD3-D819-F243-9A46-1462110BE916}">
  <sheetPr>
    <tabColor theme="3" tint="0.89999084444715716"/>
    <pageSetUpPr fitToPage="1"/>
  </sheetPr>
  <dimension ref="A1:F38"/>
  <sheetViews>
    <sheetView topLeftCell="A21" workbookViewId="0">
      <selection activeCell="C33" sqref="C3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207</v>
      </c>
      <c r="B2" s="4">
        <v>300</v>
      </c>
      <c r="C2" s="33">
        <v>39</v>
      </c>
      <c r="D2" s="3">
        <f>C2*B2</f>
        <v>11700</v>
      </c>
      <c r="E2" s="4" t="s">
        <v>0</v>
      </c>
      <c r="F2" s="4" t="s">
        <v>1</v>
      </c>
    </row>
    <row r="3" spans="1:6" ht="22" customHeight="1" x14ac:dyDescent="0.2">
      <c r="A3" s="2" t="s">
        <v>208</v>
      </c>
      <c r="B3" s="4">
        <v>300</v>
      </c>
      <c r="C3" s="33">
        <v>39</v>
      </c>
      <c r="D3" s="3">
        <f t="shared" ref="D3:D4" si="0">C3*B3</f>
        <v>11700</v>
      </c>
      <c r="E3" s="4" t="s">
        <v>0</v>
      </c>
      <c r="F3" s="4" t="s">
        <v>1</v>
      </c>
    </row>
    <row r="4" spans="1:6" ht="22" customHeight="1" x14ac:dyDescent="0.2">
      <c r="A4" s="2" t="s">
        <v>209</v>
      </c>
      <c r="B4" s="4">
        <v>200</v>
      </c>
      <c r="C4" s="33">
        <v>38.85</v>
      </c>
      <c r="D4" s="3">
        <f t="shared" si="0"/>
        <v>7770</v>
      </c>
      <c r="E4" s="4" t="s">
        <v>0</v>
      </c>
      <c r="F4" s="4" t="s">
        <v>1</v>
      </c>
    </row>
    <row r="5" spans="1:6" ht="22" customHeight="1" x14ac:dyDescent="0.2">
      <c r="A5" s="27"/>
      <c r="B5" s="23">
        <f>SUM(B2:B4)</f>
        <v>800</v>
      </c>
      <c r="C5" s="23"/>
      <c r="D5" s="9">
        <f>SUM(D2:D4)</f>
        <v>31170</v>
      </c>
      <c r="E5" s="8"/>
      <c r="F5" s="8"/>
    </row>
    <row r="6" spans="1:6" ht="22" customHeight="1" x14ac:dyDescent="0.2">
      <c r="A6" s="2" t="s">
        <v>210</v>
      </c>
      <c r="B6" s="4">
        <v>200</v>
      </c>
      <c r="C6" s="33">
        <v>39</v>
      </c>
      <c r="D6" s="3">
        <f t="shared" ref="D6:D11" si="1">C6*B6</f>
        <v>7800</v>
      </c>
      <c r="E6" s="4" t="s">
        <v>0</v>
      </c>
      <c r="F6" s="4" t="s">
        <v>1</v>
      </c>
    </row>
    <row r="7" spans="1:6" ht="22" customHeight="1" x14ac:dyDescent="0.2">
      <c r="A7" s="2" t="s">
        <v>211</v>
      </c>
      <c r="B7" s="4">
        <v>200</v>
      </c>
      <c r="C7" s="33">
        <v>39</v>
      </c>
      <c r="D7" s="3">
        <f t="shared" si="1"/>
        <v>7800</v>
      </c>
      <c r="E7" s="4" t="s">
        <v>0</v>
      </c>
      <c r="F7" s="4" t="s">
        <v>1</v>
      </c>
    </row>
    <row r="8" spans="1:6" ht="22" customHeight="1" x14ac:dyDescent="0.2">
      <c r="A8" s="2" t="s">
        <v>212</v>
      </c>
      <c r="B8" s="4">
        <v>300</v>
      </c>
      <c r="C8" s="33">
        <v>38.799999999999997</v>
      </c>
      <c r="D8" s="3">
        <f t="shared" si="1"/>
        <v>11640</v>
      </c>
      <c r="E8" s="4" t="s">
        <v>0</v>
      </c>
      <c r="F8" s="4" t="s">
        <v>1</v>
      </c>
    </row>
    <row r="9" spans="1:6" ht="22" customHeight="1" x14ac:dyDescent="0.2">
      <c r="A9" s="2" t="s">
        <v>213</v>
      </c>
      <c r="B9" s="4">
        <v>52</v>
      </c>
      <c r="C9" s="33">
        <v>38.85</v>
      </c>
      <c r="D9" s="3">
        <f t="shared" si="1"/>
        <v>2020.2</v>
      </c>
      <c r="E9" s="4" t="s">
        <v>0</v>
      </c>
      <c r="F9" s="4" t="s">
        <v>1</v>
      </c>
    </row>
    <row r="10" spans="1:6" ht="22" customHeight="1" x14ac:dyDescent="0.2">
      <c r="A10" s="2" t="s">
        <v>213</v>
      </c>
      <c r="B10" s="4">
        <v>3</v>
      </c>
      <c r="C10" s="33">
        <v>38.85</v>
      </c>
      <c r="D10" s="3">
        <f t="shared" si="1"/>
        <v>116.55000000000001</v>
      </c>
      <c r="E10" s="4" t="s">
        <v>0</v>
      </c>
      <c r="F10" s="4" t="s">
        <v>1</v>
      </c>
    </row>
    <row r="11" spans="1:6" ht="22" customHeight="1" x14ac:dyDescent="0.2">
      <c r="A11" s="2" t="s">
        <v>214</v>
      </c>
      <c r="B11" s="4">
        <v>45</v>
      </c>
      <c r="C11" s="33">
        <v>38.85</v>
      </c>
      <c r="D11" s="3">
        <f t="shared" si="1"/>
        <v>1748.25</v>
      </c>
      <c r="E11" s="4" t="s">
        <v>0</v>
      </c>
      <c r="F11" s="4" t="s">
        <v>1</v>
      </c>
    </row>
    <row r="12" spans="1:6" ht="22" customHeight="1" x14ac:dyDescent="0.2">
      <c r="A12" s="16"/>
      <c r="B12" s="23">
        <f>SUM(B6:B11)</f>
        <v>800</v>
      </c>
      <c r="C12" s="34"/>
      <c r="D12" s="9">
        <f>SUM(D6:D11)</f>
        <v>31125</v>
      </c>
      <c r="E12" s="8"/>
      <c r="F12" s="8"/>
    </row>
    <row r="13" spans="1:6" ht="22" customHeight="1" x14ac:dyDescent="0.2">
      <c r="A13" s="2" t="s">
        <v>215</v>
      </c>
      <c r="B13" s="4">
        <v>78</v>
      </c>
      <c r="C13" s="33">
        <v>38.799999999999997</v>
      </c>
      <c r="D13" s="3">
        <f t="shared" ref="D13:D17" si="2">C13*B13</f>
        <v>3026.3999999999996</v>
      </c>
      <c r="E13" s="4" t="s">
        <v>0</v>
      </c>
      <c r="F13" s="4" t="s">
        <v>1</v>
      </c>
    </row>
    <row r="14" spans="1:6" ht="22" customHeight="1" x14ac:dyDescent="0.2">
      <c r="A14" s="2" t="s">
        <v>215</v>
      </c>
      <c r="B14" s="4">
        <v>222</v>
      </c>
      <c r="C14" s="33">
        <v>38.85</v>
      </c>
      <c r="D14" s="3">
        <f t="shared" si="2"/>
        <v>8624.7000000000007</v>
      </c>
      <c r="E14" s="4" t="s">
        <v>0</v>
      </c>
      <c r="F14" s="4" t="s">
        <v>1</v>
      </c>
    </row>
    <row r="15" spans="1:6" ht="22" customHeight="1" x14ac:dyDescent="0.2">
      <c r="A15" s="2" t="s">
        <v>216</v>
      </c>
      <c r="B15" s="4">
        <v>100</v>
      </c>
      <c r="C15" s="33">
        <v>38.799999999999997</v>
      </c>
      <c r="D15" s="3">
        <f t="shared" si="2"/>
        <v>3879.9999999999995</v>
      </c>
      <c r="E15" s="4" t="s">
        <v>0</v>
      </c>
      <c r="F15" s="4" t="s">
        <v>1</v>
      </c>
    </row>
    <row r="16" spans="1:6" ht="22" customHeight="1" x14ac:dyDescent="0.2">
      <c r="A16" s="2" t="s">
        <v>217</v>
      </c>
      <c r="B16" s="4">
        <v>100</v>
      </c>
      <c r="C16" s="33">
        <v>38.9</v>
      </c>
      <c r="D16" s="3">
        <f t="shared" si="2"/>
        <v>3890</v>
      </c>
      <c r="E16" s="4" t="s">
        <v>0</v>
      </c>
      <c r="F16" s="4" t="s">
        <v>1</v>
      </c>
    </row>
    <row r="17" spans="1:6" ht="22" customHeight="1" x14ac:dyDescent="0.2">
      <c r="A17" s="2" t="s">
        <v>218</v>
      </c>
      <c r="B17" s="4">
        <v>300</v>
      </c>
      <c r="C17" s="33">
        <v>39</v>
      </c>
      <c r="D17" s="3">
        <f t="shared" si="2"/>
        <v>11700</v>
      </c>
      <c r="E17" s="4" t="s">
        <v>0</v>
      </c>
      <c r="F17" s="4" t="s">
        <v>1</v>
      </c>
    </row>
    <row r="18" spans="1:6" ht="22" customHeight="1" x14ac:dyDescent="0.2">
      <c r="A18" s="16"/>
      <c r="B18" s="23">
        <f>SUM(B13:B17)</f>
        <v>800</v>
      </c>
      <c r="C18" s="34"/>
      <c r="D18" s="9">
        <f>SUM(D13:D17)</f>
        <v>31121.1</v>
      </c>
      <c r="E18" s="8"/>
      <c r="F18" s="8"/>
    </row>
    <row r="19" spans="1:6" ht="22" customHeight="1" x14ac:dyDescent="0.2">
      <c r="A19" s="2" t="s">
        <v>219</v>
      </c>
      <c r="B19" s="4">
        <v>11</v>
      </c>
      <c r="C19" s="33">
        <v>38.549999999999997</v>
      </c>
      <c r="D19" s="3">
        <f t="shared" ref="D19:D25" si="3">C19*B19</f>
        <v>424.04999999999995</v>
      </c>
      <c r="E19" s="4" t="s">
        <v>0</v>
      </c>
      <c r="F19" s="4" t="s">
        <v>1</v>
      </c>
    </row>
    <row r="20" spans="1:6" ht="22" customHeight="1" x14ac:dyDescent="0.2">
      <c r="A20" s="2" t="s">
        <v>219</v>
      </c>
      <c r="B20" s="4">
        <v>13</v>
      </c>
      <c r="C20" s="33">
        <v>38.6</v>
      </c>
      <c r="D20" s="3">
        <f t="shared" si="3"/>
        <v>501.8</v>
      </c>
      <c r="E20" s="4" t="s">
        <v>0</v>
      </c>
      <c r="F20" s="4" t="s">
        <v>1</v>
      </c>
    </row>
    <row r="21" spans="1:6" ht="22" customHeight="1" x14ac:dyDescent="0.2">
      <c r="A21" s="2" t="s">
        <v>219</v>
      </c>
      <c r="B21" s="4">
        <v>110</v>
      </c>
      <c r="C21" s="33">
        <v>38.65</v>
      </c>
      <c r="D21" s="3">
        <f t="shared" si="3"/>
        <v>4251.5</v>
      </c>
      <c r="E21" s="4" t="s">
        <v>0</v>
      </c>
      <c r="F21" s="4" t="s">
        <v>1</v>
      </c>
    </row>
    <row r="22" spans="1:6" ht="22" customHeight="1" x14ac:dyDescent="0.2">
      <c r="A22" s="2" t="s">
        <v>219</v>
      </c>
      <c r="B22" s="4">
        <v>266</v>
      </c>
      <c r="C22" s="33">
        <v>38.700000000000003</v>
      </c>
      <c r="D22" s="3">
        <f t="shared" si="3"/>
        <v>10294.200000000001</v>
      </c>
      <c r="E22" s="4" t="s">
        <v>0</v>
      </c>
      <c r="F22" s="4" t="s">
        <v>1</v>
      </c>
    </row>
    <row r="23" spans="1:6" ht="22" customHeight="1" x14ac:dyDescent="0.2">
      <c r="A23" s="2" t="s">
        <v>220</v>
      </c>
      <c r="B23" s="4">
        <v>100</v>
      </c>
      <c r="C23" s="33">
        <v>38.65</v>
      </c>
      <c r="D23" s="3">
        <f t="shared" si="3"/>
        <v>3865</v>
      </c>
      <c r="E23" s="4" t="s">
        <v>0</v>
      </c>
      <c r="F23" s="4" t="s">
        <v>1</v>
      </c>
    </row>
    <row r="24" spans="1:6" ht="22" customHeight="1" x14ac:dyDescent="0.2">
      <c r="A24" s="2" t="s">
        <v>221</v>
      </c>
      <c r="B24" s="4">
        <v>150</v>
      </c>
      <c r="C24" s="33">
        <v>38.65</v>
      </c>
      <c r="D24" s="3">
        <f t="shared" si="3"/>
        <v>5797.5</v>
      </c>
      <c r="E24" s="4" t="s">
        <v>0</v>
      </c>
      <c r="F24" s="4" t="s">
        <v>1</v>
      </c>
    </row>
    <row r="25" spans="1:6" ht="22" customHeight="1" x14ac:dyDescent="0.2">
      <c r="A25" s="2" t="s">
        <v>221</v>
      </c>
      <c r="B25" s="4">
        <v>50</v>
      </c>
      <c r="C25" s="33">
        <v>38.700000000000003</v>
      </c>
      <c r="D25" s="3">
        <f t="shared" si="3"/>
        <v>1935.0000000000002</v>
      </c>
      <c r="E25" s="4" t="s">
        <v>0</v>
      </c>
      <c r="F25" s="4" t="s">
        <v>1</v>
      </c>
    </row>
    <row r="26" spans="1:6" ht="22" customHeight="1" x14ac:dyDescent="0.2">
      <c r="A26" s="16"/>
      <c r="B26" s="23">
        <f>SUM(B19:B25)</f>
        <v>700</v>
      </c>
      <c r="C26" s="34"/>
      <c r="D26" s="9">
        <f>SUM(D19:D25)</f>
        <v>27069.050000000003</v>
      </c>
      <c r="E26" s="8"/>
      <c r="F26" s="8"/>
    </row>
    <row r="27" spans="1:6" s="1" customFormat="1" ht="22" customHeight="1" x14ac:dyDescent="0.2">
      <c r="A27" s="2" t="s">
        <v>222</v>
      </c>
      <c r="B27" s="4">
        <v>190</v>
      </c>
      <c r="C27" s="33">
        <v>38.549999999999997</v>
      </c>
      <c r="D27" s="3">
        <f t="shared" ref="D27:D31" si="4">C27*B27</f>
        <v>7324.4999999999991</v>
      </c>
      <c r="E27" s="4" t="s">
        <v>0</v>
      </c>
      <c r="F27" s="4" t="s">
        <v>1</v>
      </c>
    </row>
    <row r="28" spans="1:6" s="1" customFormat="1" ht="22" customHeight="1" x14ac:dyDescent="0.2">
      <c r="A28" s="2" t="s">
        <v>222</v>
      </c>
      <c r="B28" s="4">
        <v>310</v>
      </c>
      <c r="C28" s="33">
        <v>38.6</v>
      </c>
      <c r="D28" s="3">
        <f t="shared" si="4"/>
        <v>11966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223</v>
      </c>
      <c r="B29" s="4">
        <v>100</v>
      </c>
      <c r="C29" s="33">
        <v>38.5</v>
      </c>
      <c r="D29" s="3">
        <f t="shared" si="4"/>
        <v>3850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224</v>
      </c>
      <c r="B30" s="4">
        <v>49</v>
      </c>
      <c r="C30" s="33">
        <v>38.35</v>
      </c>
      <c r="D30" s="3">
        <f t="shared" si="4"/>
        <v>1879.15</v>
      </c>
      <c r="E30" s="4" t="s">
        <v>0</v>
      </c>
      <c r="F30" s="4" t="s">
        <v>1</v>
      </c>
    </row>
    <row r="31" spans="1:6" s="1" customFormat="1" ht="22" customHeight="1" x14ac:dyDescent="0.2">
      <c r="A31" s="2" t="s">
        <v>224</v>
      </c>
      <c r="B31" s="4">
        <v>51</v>
      </c>
      <c r="C31" s="33">
        <v>38.4</v>
      </c>
      <c r="D31" s="3">
        <f t="shared" si="4"/>
        <v>1958.3999999999999</v>
      </c>
      <c r="E31" s="4" t="s">
        <v>0</v>
      </c>
      <c r="F31" s="4" t="s">
        <v>1</v>
      </c>
    </row>
    <row r="32" spans="1:6" s="1" customFormat="1" ht="22" customHeight="1" x14ac:dyDescent="0.2">
      <c r="A32" s="16"/>
      <c r="B32" s="23">
        <f>SUM(B27:B31)</f>
        <v>700</v>
      </c>
      <c r="C32" s="34"/>
      <c r="D32" s="9">
        <f>SUM(D27:D31)</f>
        <v>26978.050000000003</v>
      </c>
      <c r="E32" s="8"/>
      <c r="F32" s="8"/>
    </row>
    <row r="33" spans="1:6" ht="22" customHeight="1" x14ac:dyDescent="0.2">
      <c r="A33" s="17" t="s">
        <v>227</v>
      </c>
      <c r="B33" s="24">
        <f>B5+B12+B18+B26+B32</f>
        <v>3800</v>
      </c>
      <c r="C33" s="35">
        <f>D33/B33</f>
        <v>38.806105263157896</v>
      </c>
      <c r="D33" s="19">
        <f>SUM(D5+D12+D18+D26+D32)</f>
        <v>147463.20000000001</v>
      </c>
      <c r="E33" s="18" t="s">
        <v>0</v>
      </c>
      <c r="F33" s="18" t="s">
        <v>1</v>
      </c>
    </row>
    <row r="38" spans="1:6" s="3" customFormat="1" ht="22" customHeight="1" x14ac:dyDescent="0.2">
      <c r="A38" s="7"/>
      <c r="B38" s="31"/>
      <c r="C38" s="33"/>
      <c r="E38" s="4"/>
      <c r="F38" s="4"/>
    </row>
  </sheetData>
  <pageMargins left="0.7" right="0.7" top="0.75" bottom="0.75" header="0.3" footer="0.3"/>
  <pageSetup paperSize="9" scale="74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009C-A81C-FB45-9155-67EBA3BBE45F}">
  <sheetPr>
    <tabColor theme="3" tint="0.89999084444715716"/>
    <pageSetUpPr fitToPage="1"/>
  </sheetPr>
  <dimension ref="A1:F44"/>
  <sheetViews>
    <sheetView topLeftCell="A30" workbookViewId="0">
      <selection activeCell="G31" sqref="G31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180</v>
      </c>
      <c r="B2" s="4">
        <v>200</v>
      </c>
      <c r="C2" s="33">
        <v>37.799999999999997</v>
      </c>
      <c r="D2" s="3">
        <f>C2*B2</f>
        <v>7559.9999999999991</v>
      </c>
      <c r="E2" s="4" t="s">
        <v>0</v>
      </c>
      <c r="F2" s="4" t="s">
        <v>1</v>
      </c>
    </row>
    <row r="3" spans="1:6" ht="22" customHeight="1" x14ac:dyDescent="0.2">
      <c r="A3" s="2" t="s">
        <v>181</v>
      </c>
      <c r="B3" s="4">
        <v>400</v>
      </c>
      <c r="C3" s="33">
        <v>37.950000000000003</v>
      </c>
      <c r="D3" s="3">
        <f t="shared" ref="D3:D5" si="0">C3*B3</f>
        <v>15180.000000000002</v>
      </c>
      <c r="E3" s="4" t="s">
        <v>0</v>
      </c>
      <c r="F3" s="4" t="s">
        <v>1</v>
      </c>
    </row>
    <row r="4" spans="1:6" ht="22" customHeight="1" x14ac:dyDescent="0.2">
      <c r="A4" s="2" t="s">
        <v>182</v>
      </c>
      <c r="B4" s="4">
        <v>100</v>
      </c>
      <c r="C4" s="33">
        <v>38.4</v>
      </c>
      <c r="D4" s="3">
        <f t="shared" si="0"/>
        <v>3840</v>
      </c>
      <c r="E4" s="4" t="s">
        <v>0</v>
      </c>
      <c r="F4" s="4" t="s">
        <v>1</v>
      </c>
    </row>
    <row r="5" spans="1:6" ht="22" customHeight="1" x14ac:dyDescent="0.2">
      <c r="A5" s="2" t="s">
        <v>183</v>
      </c>
      <c r="B5" s="4">
        <v>100</v>
      </c>
      <c r="C5" s="33">
        <v>38.450000000000003</v>
      </c>
      <c r="D5" s="3">
        <f t="shared" si="0"/>
        <v>3845.0000000000005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800</v>
      </c>
      <c r="C6" s="23"/>
      <c r="D6" s="9">
        <f>SUM(D2:D5)</f>
        <v>30425</v>
      </c>
      <c r="E6" s="8"/>
      <c r="F6" s="8"/>
    </row>
    <row r="7" spans="1:6" ht="22" customHeight="1" x14ac:dyDescent="0.2">
      <c r="A7" s="2" t="s">
        <v>184</v>
      </c>
      <c r="B7" s="4">
        <v>36</v>
      </c>
      <c r="C7" s="33">
        <v>35.950000000000003</v>
      </c>
      <c r="D7" s="3">
        <f t="shared" ref="D7:D15" si="1">C7*B7</f>
        <v>1294.2</v>
      </c>
      <c r="E7" s="4" t="s">
        <v>0</v>
      </c>
      <c r="F7" s="4" t="s">
        <v>1</v>
      </c>
    </row>
    <row r="8" spans="1:6" ht="22" customHeight="1" x14ac:dyDescent="0.2">
      <c r="A8" s="2" t="s">
        <v>184</v>
      </c>
      <c r="B8" s="4">
        <v>35</v>
      </c>
      <c r="C8" s="33">
        <v>36</v>
      </c>
      <c r="D8" s="3">
        <f t="shared" si="1"/>
        <v>1260</v>
      </c>
      <c r="E8" s="4" t="s">
        <v>0</v>
      </c>
      <c r="F8" s="4" t="s">
        <v>1</v>
      </c>
    </row>
    <row r="9" spans="1:6" ht="22" customHeight="1" x14ac:dyDescent="0.2">
      <c r="A9" s="2" t="s">
        <v>184</v>
      </c>
      <c r="B9" s="4">
        <v>129</v>
      </c>
      <c r="C9" s="33">
        <v>36.049999999999997</v>
      </c>
      <c r="D9" s="3">
        <f t="shared" si="1"/>
        <v>4650.45</v>
      </c>
      <c r="E9" s="4" t="s">
        <v>0</v>
      </c>
      <c r="F9" s="4" t="s">
        <v>1</v>
      </c>
    </row>
    <row r="10" spans="1:6" ht="22" customHeight="1" x14ac:dyDescent="0.2">
      <c r="A10" s="2" t="s">
        <v>185</v>
      </c>
      <c r="B10" s="4">
        <v>100</v>
      </c>
      <c r="C10" s="33">
        <v>36.1</v>
      </c>
      <c r="D10" s="3">
        <f t="shared" si="1"/>
        <v>3610</v>
      </c>
      <c r="E10" s="4" t="s">
        <v>0</v>
      </c>
      <c r="F10" s="4" t="s">
        <v>1</v>
      </c>
    </row>
    <row r="11" spans="1:6" ht="22" customHeight="1" x14ac:dyDescent="0.2">
      <c r="A11" s="2" t="s">
        <v>186</v>
      </c>
      <c r="B11" s="4">
        <v>200</v>
      </c>
      <c r="C11" s="33">
        <v>36.200000000000003</v>
      </c>
      <c r="D11" s="3">
        <f t="shared" si="1"/>
        <v>7240.0000000000009</v>
      </c>
      <c r="E11" s="4" t="s">
        <v>0</v>
      </c>
      <c r="F11" s="4" t="s">
        <v>1</v>
      </c>
    </row>
    <row r="12" spans="1:6" ht="22" customHeight="1" x14ac:dyDescent="0.2">
      <c r="A12" s="2" t="s">
        <v>187</v>
      </c>
      <c r="B12" s="4">
        <v>100</v>
      </c>
      <c r="C12" s="33">
        <v>36.200000000000003</v>
      </c>
      <c r="D12" s="3">
        <f t="shared" si="1"/>
        <v>3620.0000000000005</v>
      </c>
      <c r="E12" s="4" t="s">
        <v>0</v>
      </c>
      <c r="F12" s="4" t="s">
        <v>1</v>
      </c>
    </row>
    <row r="13" spans="1:6" ht="22" customHeight="1" x14ac:dyDescent="0.2">
      <c r="A13" s="2" t="s">
        <v>188</v>
      </c>
      <c r="B13" s="4">
        <v>100</v>
      </c>
      <c r="C13" s="33">
        <v>36.200000000000003</v>
      </c>
      <c r="D13" s="3">
        <f t="shared" si="1"/>
        <v>3620.0000000000005</v>
      </c>
      <c r="E13" s="4" t="s">
        <v>0</v>
      </c>
      <c r="F13" s="4" t="s">
        <v>1</v>
      </c>
    </row>
    <row r="14" spans="1:6" ht="22" customHeight="1" x14ac:dyDescent="0.2">
      <c r="A14" s="2" t="s">
        <v>189</v>
      </c>
      <c r="B14" s="4">
        <v>175</v>
      </c>
      <c r="C14" s="33">
        <v>36.049999999999997</v>
      </c>
      <c r="D14" s="3">
        <f t="shared" si="1"/>
        <v>6308.7499999999991</v>
      </c>
      <c r="E14" s="4" t="s">
        <v>0</v>
      </c>
      <c r="F14" s="4" t="s">
        <v>1</v>
      </c>
    </row>
    <row r="15" spans="1:6" ht="22" customHeight="1" x14ac:dyDescent="0.2">
      <c r="A15" s="2" t="s">
        <v>189</v>
      </c>
      <c r="B15" s="4">
        <v>25</v>
      </c>
      <c r="C15" s="33">
        <v>36.049999999999997</v>
      </c>
      <c r="D15" s="3">
        <f t="shared" si="1"/>
        <v>901.24999999999989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SUM(B7:B15)</f>
        <v>900</v>
      </c>
      <c r="C16" s="34"/>
      <c r="D16" s="9">
        <f>SUM(D7:D15)</f>
        <v>32504.65</v>
      </c>
      <c r="E16" s="8"/>
      <c r="F16" s="8"/>
    </row>
    <row r="17" spans="1:6" ht="22" customHeight="1" x14ac:dyDescent="0.2">
      <c r="A17" s="2" t="s">
        <v>190</v>
      </c>
      <c r="B17" s="4">
        <v>100</v>
      </c>
      <c r="C17" s="33">
        <v>36.65</v>
      </c>
      <c r="D17" s="3">
        <f t="shared" ref="D17:D24" si="2">C17*B17</f>
        <v>3665</v>
      </c>
      <c r="E17" s="4" t="s">
        <v>0</v>
      </c>
      <c r="F17" s="4" t="s">
        <v>1</v>
      </c>
    </row>
    <row r="18" spans="1:6" ht="22" customHeight="1" x14ac:dyDescent="0.2">
      <c r="A18" s="2" t="s">
        <v>191</v>
      </c>
      <c r="B18" s="4">
        <v>100</v>
      </c>
      <c r="C18" s="33">
        <v>36.5</v>
      </c>
      <c r="D18" s="3">
        <f t="shared" si="2"/>
        <v>3650</v>
      </c>
      <c r="E18" s="4" t="s">
        <v>0</v>
      </c>
      <c r="F18" s="4" t="s">
        <v>1</v>
      </c>
    </row>
    <row r="19" spans="1:6" ht="22" customHeight="1" x14ac:dyDescent="0.2">
      <c r="A19" s="2" t="s">
        <v>192</v>
      </c>
      <c r="B19" s="4">
        <v>100</v>
      </c>
      <c r="C19" s="33">
        <v>36.450000000000003</v>
      </c>
      <c r="D19" s="3">
        <f t="shared" si="2"/>
        <v>3645.0000000000005</v>
      </c>
      <c r="E19" s="4" t="s">
        <v>0</v>
      </c>
      <c r="F19" s="4" t="s">
        <v>1</v>
      </c>
    </row>
    <row r="20" spans="1:6" ht="22" customHeight="1" x14ac:dyDescent="0.2">
      <c r="A20" s="2" t="s">
        <v>193</v>
      </c>
      <c r="B20" s="4">
        <v>100</v>
      </c>
      <c r="C20" s="33">
        <v>36.299999999999997</v>
      </c>
      <c r="D20" s="3">
        <f t="shared" si="2"/>
        <v>3629.9999999999995</v>
      </c>
      <c r="E20" s="4" t="s">
        <v>0</v>
      </c>
      <c r="F20" s="4" t="s">
        <v>1</v>
      </c>
    </row>
    <row r="21" spans="1:6" ht="22" customHeight="1" x14ac:dyDescent="0.2">
      <c r="A21" s="2" t="s">
        <v>194</v>
      </c>
      <c r="B21" s="4">
        <v>100</v>
      </c>
      <c r="C21" s="33">
        <v>36.25</v>
      </c>
      <c r="D21" s="3">
        <f t="shared" si="2"/>
        <v>3625</v>
      </c>
      <c r="E21" s="4" t="s">
        <v>0</v>
      </c>
      <c r="F21" s="4" t="s">
        <v>1</v>
      </c>
    </row>
    <row r="22" spans="1:6" ht="22" customHeight="1" x14ac:dyDescent="0.2">
      <c r="A22" s="2" t="s">
        <v>195</v>
      </c>
      <c r="B22" s="4">
        <v>100</v>
      </c>
      <c r="C22" s="33">
        <v>36.25</v>
      </c>
      <c r="D22" s="3">
        <f t="shared" si="2"/>
        <v>3625</v>
      </c>
      <c r="E22" s="4" t="s">
        <v>0</v>
      </c>
      <c r="F22" s="4" t="s">
        <v>1</v>
      </c>
    </row>
    <row r="23" spans="1:6" ht="22" customHeight="1" x14ac:dyDescent="0.2">
      <c r="A23" s="2" t="s">
        <v>196</v>
      </c>
      <c r="B23" s="4">
        <v>100</v>
      </c>
      <c r="C23" s="33">
        <v>36.299999999999997</v>
      </c>
      <c r="D23" s="3">
        <f t="shared" si="2"/>
        <v>3629.9999999999995</v>
      </c>
      <c r="E23" s="4" t="s">
        <v>0</v>
      </c>
      <c r="F23" s="4" t="s">
        <v>1</v>
      </c>
    </row>
    <row r="24" spans="1:6" ht="22" customHeight="1" x14ac:dyDescent="0.2">
      <c r="A24" s="2" t="s">
        <v>197</v>
      </c>
      <c r="B24" s="4">
        <v>100</v>
      </c>
      <c r="C24" s="33">
        <v>36.4</v>
      </c>
      <c r="D24" s="3">
        <f t="shared" si="2"/>
        <v>3640</v>
      </c>
      <c r="E24" s="4" t="s">
        <v>0</v>
      </c>
      <c r="F24" s="4" t="s">
        <v>1</v>
      </c>
    </row>
    <row r="25" spans="1:6" ht="22" customHeight="1" x14ac:dyDescent="0.2">
      <c r="A25" s="16"/>
      <c r="B25" s="23">
        <f>SUM(B17:B24)</f>
        <v>800</v>
      </c>
      <c r="C25" s="34"/>
      <c r="D25" s="9">
        <f>SUM(D17:D24)</f>
        <v>29110</v>
      </c>
      <c r="E25" s="8"/>
      <c r="F25" s="8"/>
    </row>
    <row r="26" spans="1:6" ht="22" customHeight="1" x14ac:dyDescent="0.2">
      <c r="A26" s="2" t="s">
        <v>198</v>
      </c>
      <c r="B26" s="4">
        <v>71</v>
      </c>
      <c r="C26" s="33">
        <v>37</v>
      </c>
      <c r="D26" s="3">
        <f t="shared" ref="D26:D34" si="3">C26*B26</f>
        <v>2627</v>
      </c>
      <c r="E26" s="4" t="s">
        <v>0</v>
      </c>
      <c r="F26" s="4" t="s">
        <v>1</v>
      </c>
    </row>
    <row r="27" spans="1:6" ht="22" customHeight="1" x14ac:dyDescent="0.2">
      <c r="A27" s="2" t="s">
        <v>198</v>
      </c>
      <c r="B27" s="4">
        <v>100</v>
      </c>
      <c r="C27" s="33">
        <v>37.049999999999997</v>
      </c>
      <c r="D27" s="3">
        <f t="shared" si="3"/>
        <v>3704.9999999999995</v>
      </c>
      <c r="E27" s="4" t="s">
        <v>0</v>
      </c>
      <c r="F27" s="4" t="s">
        <v>1</v>
      </c>
    </row>
    <row r="28" spans="1:6" ht="22" customHeight="1" x14ac:dyDescent="0.2">
      <c r="A28" s="2" t="s">
        <v>198</v>
      </c>
      <c r="B28" s="4">
        <v>29</v>
      </c>
      <c r="C28" s="33">
        <v>37.1</v>
      </c>
      <c r="D28" s="3">
        <f t="shared" si="3"/>
        <v>1075.9000000000001</v>
      </c>
      <c r="E28" s="4" t="s">
        <v>0</v>
      </c>
      <c r="F28" s="4" t="s">
        <v>1</v>
      </c>
    </row>
    <row r="29" spans="1:6" ht="22" customHeight="1" x14ac:dyDescent="0.2">
      <c r="A29" s="2" t="s">
        <v>199</v>
      </c>
      <c r="B29" s="4">
        <v>100</v>
      </c>
      <c r="C29" s="33">
        <v>36.950000000000003</v>
      </c>
      <c r="D29" s="3">
        <f t="shared" si="3"/>
        <v>3695.0000000000005</v>
      </c>
      <c r="E29" s="4" t="s">
        <v>0</v>
      </c>
      <c r="F29" s="4" t="s">
        <v>1</v>
      </c>
    </row>
    <row r="30" spans="1:6" ht="22" customHeight="1" x14ac:dyDescent="0.2">
      <c r="A30" s="2" t="s">
        <v>200</v>
      </c>
      <c r="B30" s="4">
        <v>100</v>
      </c>
      <c r="C30" s="33">
        <v>36.950000000000003</v>
      </c>
      <c r="D30" s="3">
        <f t="shared" si="3"/>
        <v>3695.0000000000005</v>
      </c>
      <c r="E30" s="4" t="s">
        <v>0</v>
      </c>
      <c r="F30" s="4" t="s">
        <v>1</v>
      </c>
    </row>
    <row r="31" spans="1:6" ht="22" customHeight="1" x14ac:dyDescent="0.2">
      <c r="A31" s="2" t="s">
        <v>201</v>
      </c>
      <c r="B31" s="4">
        <v>100</v>
      </c>
      <c r="C31" s="33">
        <v>36.950000000000003</v>
      </c>
      <c r="D31" s="3">
        <f t="shared" si="3"/>
        <v>3695.0000000000005</v>
      </c>
      <c r="E31" s="4" t="s">
        <v>0</v>
      </c>
      <c r="F31" s="4" t="s">
        <v>1</v>
      </c>
    </row>
    <row r="32" spans="1:6" ht="22" customHeight="1" x14ac:dyDescent="0.2">
      <c r="A32" s="2" t="s">
        <v>202</v>
      </c>
      <c r="B32" s="4">
        <v>100</v>
      </c>
      <c r="C32" s="33">
        <v>37.25</v>
      </c>
      <c r="D32" s="3">
        <f t="shared" si="3"/>
        <v>3725</v>
      </c>
      <c r="E32" s="4" t="s">
        <v>0</v>
      </c>
      <c r="F32" s="4" t="s">
        <v>1</v>
      </c>
    </row>
    <row r="33" spans="1:6" ht="22" customHeight="1" x14ac:dyDescent="0.2">
      <c r="A33" s="2" t="s">
        <v>203</v>
      </c>
      <c r="B33" s="4">
        <v>184</v>
      </c>
      <c r="C33" s="33">
        <v>37.200000000000003</v>
      </c>
      <c r="D33" s="3">
        <f t="shared" si="3"/>
        <v>6844.8</v>
      </c>
      <c r="E33" s="4" t="s">
        <v>0</v>
      </c>
      <c r="F33" s="4" t="s">
        <v>1</v>
      </c>
    </row>
    <row r="34" spans="1:6" ht="22" customHeight="1" x14ac:dyDescent="0.2">
      <c r="A34" s="2" t="s">
        <v>203</v>
      </c>
      <c r="B34" s="4">
        <v>16</v>
      </c>
      <c r="C34" s="33">
        <v>37.25</v>
      </c>
      <c r="D34" s="3">
        <f t="shared" si="3"/>
        <v>596</v>
      </c>
      <c r="E34" s="4" t="s">
        <v>0</v>
      </c>
      <c r="F34" s="4" t="s">
        <v>1</v>
      </c>
    </row>
    <row r="35" spans="1:6" ht="22" customHeight="1" x14ac:dyDescent="0.2">
      <c r="A35" s="16"/>
      <c r="B35" s="23">
        <f>SUM(B26:B34)</f>
        <v>800</v>
      </c>
      <c r="C35" s="34"/>
      <c r="D35" s="9">
        <f>SUM(D26:D34)</f>
        <v>29658.7</v>
      </c>
      <c r="E35" s="8"/>
      <c r="F35" s="8"/>
    </row>
    <row r="36" spans="1:6" s="1" customFormat="1" ht="22" customHeight="1" x14ac:dyDescent="0.2">
      <c r="A36" s="2" t="s">
        <v>204</v>
      </c>
      <c r="B36" s="4">
        <v>400</v>
      </c>
      <c r="C36" s="33">
        <v>37.35</v>
      </c>
      <c r="D36" s="3">
        <f t="shared" ref="D36:D37" si="4">C36*B36</f>
        <v>14940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205</v>
      </c>
      <c r="B37" s="4">
        <v>300</v>
      </c>
      <c r="C37" s="33">
        <v>38</v>
      </c>
      <c r="D37" s="3">
        <f t="shared" si="4"/>
        <v>11400</v>
      </c>
      <c r="E37" s="4" t="s">
        <v>0</v>
      </c>
      <c r="F37" s="4" t="s">
        <v>1</v>
      </c>
    </row>
    <row r="38" spans="1:6" s="1" customFormat="1" ht="22" customHeight="1" x14ac:dyDescent="0.2">
      <c r="A38" s="16"/>
      <c r="B38" s="23">
        <f>SUM(B36:B37)</f>
        <v>700</v>
      </c>
      <c r="C38" s="34"/>
      <c r="D38" s="9">
        <f>SUM(D36:D37)</f>
        <v>26340</v>
      </c>
      <c r="E38" s="8"/>
      <c r="F38" s="8"/>
    </row>
    <row r="39" spans="1:6" ht="22" customHeight="1" x14ac:dyDescent="0.2">
      <c r="A39" s="17" t="s">
        <v>179</v>
      </c>
      <c r="B39" s="24">
        <f>B6+B16+B25+B35+B38</f>
        <v>4000</v>
      </c>
      <c r="C39" s="35">
        <f>D39/B39</f>
        <v>37.009587499999995</v>
      </c>
      <c r="D39" s="19">
        <f>SUM(D6+D16+D25+D35+D38)</f>
        <v>148038.34999999998</v>
      </c>
      <c r="E39" s="18" t="s">
        <v>0</v>
      </c>
      <c r="F39" s="18" t="s">
        <v>1</v>
      </c>
    </row>
    <row r="44" spans="1:6" s="3" customFormat="1" ht="22" customHeight="1" x14ac:dyDescent="0.2">
      <c r="A44" s="7"/>
      <c r="B44" s="31"/>
      <c r="C44" s="33"/>
      <c r="E44" s="4"/>
      <c r="F44" s="4"/>
    </row>
  </sheetData>
  <pageMargins left="0.7" right="0.7" top="0.75" bottom="0.75" header="0.3" footer="0.3"/>
  <pageSetup paperSize="9" scale="74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DAF5-1383-4348-9DFB-C7F44FA7AE0B}">
  <sheetPr>
    <tabColor theme="3" tint="0.89999084444715716"/>
    <pageSetUpPr fitToPage="1"/>
  </sheetPr>
  <dimension ref="A1:F40"/>
  <sheetViews>
    <sheetView workbookViewId="0">
      <selection activeCell="B10" sqref="B10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/>
      <c r="B2" s="4"/>
    </row>
    <row r="3" spans="1:6" ht="22" customHeight="1" x14ac:dyDescent="0.2">
      <c r="A3" s="2" t="s">
        <v>178</v>
      </c>
      <c r="B3" s="4"/>
    </row>
    <row r="4" spans="1:6" ht="22" customHeight="1" x14ac:dyDescent="0.2">
      <c r="A4" s="46"/>
      <c r="B4" s="47"/>
      <c r="C4" s="47"/>
      <c r="D4" s="48"/>
      <c r="E4" s="49"/>
      <c r="F4" s="49"/>
    </row>
    <row r="5" spans="1:6" ht="22" customHeight="1" x14ac:dyDescent="0.2">
      <c r="A5" s="2"/>
      <c r="B5" s="4"/>
    </row>
    <row r="6" spans="1:6" ht="22" customHeight="1" x14ac:dyDescent="0.2">
      <c r="A6" s="2"/>
      <c r="B6" s="4"/>
    </row>
    <row r="7" spans="1:6" ht="22" customHeight="1" x14ac:dyDescent="0.2">
      <c r="A7" s="2"/>
      <c r="B7" s="4"/>
    </row>
    <row r="8" spans="1:6" ht="22" customHeight="1" x14ac:dyDescent="0.2">
      <c r="A8" s="2"/>
      <c r="B8" s="4"/>
    </row>
    <row r="9" spans="1:6" ht="22" customHeight="1" x14ac:dyDescent="0.2">
      <c r="A9" s="2"/>
      <c r="B9" s="4"/>
    </row>
    <row r="10" spans="1:6" ht="22" customHeight="1" x14ac:dyDescent="0.2">
      <c r="A10" s="2"/>
      <c r="B10" s="4"/>
    </row>
    <row r="11" spans="1:6" ht="22" customHeight="1" x14ac:dyDescent="0.2">
      <c r="A11" s="2"/>
      <c r="B11" s="4"/>
    </row>
    <row r="12" spans="1:6" ht="22" customHeight="1" x14ac:dyDescent="0.2">
      <c r="A12" s="2"/>
      <c r="B12" s="4"/>
    </row>
    <row r="13" spans="1:6" ht="22" customHeight="1" x14ac:dyDescent="0.2">
      <c r="A13" s="2"/>
      <c r="B13" s="4"/>
    </row>
    <row r="14" spans="1:6" ht="22" customHeight="1" x14ac:dyDescent="0.2">
      <c r="A14" s="1"/>
      <c r="B14" s="47"/>
      <c r="C14" s="50"/>
      <c r="D14" s="48"/>
      <c r="E14" s="49"/>
      <c r="F14" s="49"/>
    </row>
    <row r="15" spans="1:6" ht="22" customHeight="1" x14ac:dyDescent="0.2">
      <c r="A15" s="2"/>
      <c r="B15" s="4"/>
    </row>
    <row r="16" spans="1:6" ht="22" customHeight="1" x14ac:dyDescent="0.2">
      <c r="A16" s="2"/>
      <c r="B16" s="4"/>
    </row>
    <row r="17" spans="1:6" ht="22" customHeight="1" x14ac:dyDescent="0.2">
      <c r="A17" s="2"/>
      <c r="B17" s="4"/>
    </row>
    <row r="18" spans="1:6" ht="22" customHeight="1" x14ac:dyDescent="0.2">
      <c r="A18" s="2"/>
      <c r="B18" s="4"/>
    </row>
    <row r="19" spans="1:6" ht="22" customHeight="1" x14ac:dyDescent="0.2">
      <c r="A19" s="1"/>
      <c r="B19" s="47"/>
      <c r="C19" s="50"/>
      <c r="D19" s="48"/>
      <c r="E19" s="49"/>
      <c r="F19" s="49"/>
    </row>
    <row r="20" spans="1:6" ht="22" customHeight="1" x14ac:dyDescent="0.2">
      <c r="A20" s="2"/>
      <c r="B20" s="4"/>
    </row>
    <row r="21" spans="1:6" ht="22" customHeight="1" x14ac:dyDescent="0.2">
      <c r="A21" s="2"/>
      <c r="B21" s="4"/>
    </row>
    <row r="22" spans="1:6" ht="22" customHeight="1" x14ac:dyDescent="0.2">
      <c r="A22" s="2"/>
      <c r="B22" s="4"/>
    </row>
    <row r="23" spans="1:6" ht="22" customHeight="1" x14ac:dyDescent="0.2">
      <c r="A23" s="2"/>
      <c r="B23" s="4"/>
    </row>
    <row r="24" spans="1:6" ht="22" customHeight="1" x14ac:dyDescent="0.2">
      <c r="A24" s="2"/>
      <c r="B24" s="4"/>
    </row>
    <row r="25" spans="1:6" ht="22" customHeight="1" x14ac:dyDescent="0.2">
      <c r="A25" s="2"/>
      <c r="B25" s="4"/>
    </row>
    <row r="26" spans="1:6" ht="22" customHeight="1" x14ac:dyDescent="0.2">
      <c r="A26" s="2"/>
      <c r="B26" s="4"/>
    </row>
    <row r="27" spans="1:6" ht="22" customHeight="1" x14ac:dyDescent="0.2">
      <c r="A27" s="1"/>
      <c r="B27" s="47"/>
      <c r="C27" s="50"/>
      <c r="D27" s="48"/>
      <c r="E27" s="49"/>
      <c r="F27" s="49"/>
    </row>
    <row r="28" spans="1:6" s="1" customFormat="1" ht="22" customHeight="1" x14ac:dyDescent="0.2">
      <c r="A28" s="2"/>
      <c r="B28" s="4"/>
      <c r="C28" s="33"/>
      <c r="D28" s="3"/>
      <c r="E28" s="4"/>
      <c r="F28" s="4"/>
    </row>
    <row r="29" spans="1:6" s="1" customFormat="1" ht="22" customHeight="1" x14ac:dyDescent="0.2">
      <c r="A29" s="2"/>
      <c r="B29" s="4"/>
      <c r="C29" s="33"/>
      <c r="D29" s="3"/>
      <c r="E29" s="4"/>
      <c r="F29" s="4"/>
    </row>
    <row r="30" spans="1:6" s="1" customFormat="1" ht="22" customHeight="1" x14ac:dyDescent="0.2">
      <c r="A30" s="2"/>
      <c r="B30" s="4"/>
      <c r="C30" s="33"/>
      <c r="D30" s="3"/>
      <c r="E30" s="4"/>
      <c r="F30" s="4"/>
    </row>
    <row r="31" spans="1:6" s="1" customFormat="1" ht="22" customHeight="1" x14ac:dyDescent="0.2">
      <c r="A31" s="2"/>
      <c r="B31" s="4"/>
      <c r="C31" s="33"/>
      <c r="D31" s="3"/>
      <c r="E31" s="4"/>
      <c r="F31" s="4"/>
    </row>
    <row r="32" spans="1:6" s="1" customFormat="1" ht="22" customHeight="1" x14ac:dyDescent="0.2">
      <c r="A32" s="2"/>
      <c r="B32" s="4"/>
      <c r="C32" s="33"/>
      <c r="D32" s="3"/>
      <c r="E32" s="4"/>
      <c r="F32" s="4"/>
    </row>
    <row r="33" spans="1:6" s="1" customFormat="1" ht="22" customHeight="1" x14ac:dyDescent="0.2">
      <c r="A33" s="2"/>
      <c r="B33" s="4"/>
      <c r="C33" s="33"/>
      <c r="D33" s="3"/>
      <c r="E33" s="4"/>
      <c r="F33" s="4"/>
    </row>
    <row r="34" spans="1:6" s="1" customFormat="1" ht="22" customHeight="1" x14ac:dyDescent="0.2">
      <c r="B34" s="47"/>
      <c r="C34" s="50"/>
      <c r="D34" s="48"/>
      <c r="E34" s="49"/>
      <c r="F34" s="49"/>
    </row>
    <row r="35" spans="1:6" ht="22" customHeight="1" x14ac:dyDescent="0.2">
      <c r="A35" s="51"/>
      <c r="B35" s="52"/>
      <c r="C35" s="53"/>
      <c r="D35" s="54"/>
      <c r="E35" s="55"/>
      <c r="F35" s="55"/>
    </row>
    <row r="40" spans="1:6" s="3" customFormat="1" ht="22" customHeight="1" x14ac:dyDescent="0.2">
      <c r="A40" s="7"/>
      <c r="B40" s="31"/>
      <c r="C40" s="33"/>
      <c r="E40" s="4"/>
      <c r="F40" s="4"/>
    </row>
  </sheetData>
  <pageMargins left="0.7" right="0.7" top="0.75" bottom="0.75" header="0.3" footer="0.3"/>
  <pageSetup paperSize="9" scale="74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B64C3-0495-BD49-9BEB-E41FD19E0A4E}">
  <sheetPr>
    <tabColor theme="3" tint="0.89999084444715716"/>
    <pageSetUpPr fitToPage="1"/>
  </sheetPr>
  <dimension ref="A1:F40"/>
  <sheetViews>
    <sheetView topLeftCell="A19" workbookViewId="0">
      <selection activeCell="A48" activeCellId="7" sqref="A2:XFD2 A5:XFD10 A12:XFD12 A27:XFD27 A29:XFD29 A37:XFD39 A41:XFD41 A48:XFD52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160</v>
      </c>
      <c r="B2" s="4">
        <v>97</v>
      </c>
      <c r="C2" s="33">
        <v>36.049999999999997</v>
      </c>
      <c r="D2" s="3">
        <f>C2*B2</f>
        <v>3496.85</v>
      </c>
      <c r="E2" s="4" t="s">
        <v>0</v>
      </c>
      <c r="F2" s="4" t="s">
        <v>1</v>
      </c>
    </row>
    <row r="3" spans="1:6" ht="22" customHeight="1" x14ac:dyDescent="0.2">
      <c r="A3" s="2" t="s">
        <v>160</v>
      </c>
      <c r="B3" s="4">
        <v>703</v>
      </c>
      <c r="C3" s="33">
        <v>36.1</v>
      </c>
      <c r="D3" s="3">
        <f t="shared" ref="D3" si="0">C3*B3</f>
        <v>25378.3</v>
      </c>
      <c r="E3" s="4" t="s">
        <v>0</v>
      </c>
      <c r="F3" s="4" t="s">
        <v>1</v>
      </c>
    </row>
    <row r="4" spans="1:6" ht="22" customHeight="1" x14ac:dyDescent="0.2">
      <c r="A4" s="27"/>
      <c r="B4" s="23">
        <f>SUM(B2:B3)</f>
        <v>800</v>
      </c>
      <c r="C4" s="23"/>
      <c r="D4" s="9">
        <f>SUM(D2:D3)</f>
        <v>28875.149999999998</v>
      </c>
      <c r="E4" s="8"/>
      <c r="F4" s="8"/>
    </row>
    <row r="5" spans="1:6" ht="22" customHeight="1" x14ac:dyDescent="0.2">
      <c r="A5" s="2" t="s">
        <v>161</v>
      </c>
      <c r="B5" s="4">
        <v>100</v>
      </c>
      <c r="C5" s="33">
        <v>36.299999999999997</v>
      </c>
      <c r="D5" s="3">
        <f t="shared" ref="D5:D13" si="1">C5*B5</f>
        <v>3629.9999999999995</v>
      </c>
      <c r="E5" s="4" t="s">
        <v>0</v>
      </c>
      <c r="F5" s="4" t="s">
        <v>1</v>
      </c>
    </row>
    <row r="6" spans="1:6" ht="22" customHeight="1" x14ac:dyDescent="0.2">
      <c r="A6" s="2" t="s">
        <v>162</v>
      </c>
      <c r="B6" s="4">
        <v>19</v>
      </c>
      <c r="C6" s="33">
        <v>36.85</v>
      </c>
      <c r="D6" s="3">
        <f t="shared" si="1"/>
        <v>700.15</v>
      </c>
      <c r="E6" s="4" t="s">
        <v>0</v>
      </c>
      <c r="F6" s="4" t="s">
        <v>1</v>
      </c>
    </row>
    <row r="7" spans="1:6" ht="22" customHeight="1" x14ac:dyDescent="0.2">
      <c r="A7" s="2" t="s">
        <v>162</v>
      </c>
      <c r="B7" s="4">
        <v>81</v>
      </c>
      <c r="C7" s="33">
        <v>36.9</v>
      </c>
      <c r="D7" s="3">
        <f t="shared" si="1"/>
        <v>2988.9</v>
      </c>
      <c r="E7" s="4" t="s">
        <v>0</v>
      </c>
      <c r="F7" s="4" t="s">
        <v>1</v>
      </c>
    </row>
    <row r="8" spans="1:6" ht="22" customHeight="1" x14ac:dyDescent="0.2">
      <c r="A8" s="2" t="s">
        <v>163</v>
      </c>
      <c r="B8" s="4">
        <v>19</v>
      </c>
      <c r="C8" s="33">
        <v>37.25</v>
      </c>
      <c r="D8" s="3">
        <f t="shared" si="1"/>
        <v>707.75</v>
      </c>
      <c r="E8" s="4" t="s">
        <v>0</v>
      </c>
      <c r="F8" s="4" t="s">
        <v>1</v>
      </c>
    </row>
    <row r="9" spans="1:6" ht="22" customHeight="1" x14ac:dyDescent="0.2">
      <c r="A9" s="2" t="s">
        <v>163</v>
      </c>
      <c r="B9" s="4">
        <v>81</v>
      </c>
      <c r="C9" s="33">
        <v>37.299999999999997</v>
      </c>
      <c r="D9" s="3">
        <f t="shared" si="1"/>
        <v>3021.2999999999997</v>
      </c>
      <c r="E9" s="4" t="s">
        <v>0</v>
      </c>
      <c r="F9" s="4" t="s">
        <v>1</v>
      </c>
    </row>
    <row r="10" spans="1:6" ht="22" customHeight="1" x14ac:dyDescent="0.2">
      <c r="A10" s="2" t="s">
        <v>164</v>
      </c>
      <c r="B10" s="4">
        <v>200</v>
      </c>
      <c r="C10" s="33">
        <v>37.6</v>
      </c>
      <c r="D10" s="3">
        <f t="shared" si="1"/>
        <v>7520</v>
      </c>
      <c r="E10" s="4" t="s">
        <v>0</v>
      </c>
      <c r="F10" s="4" t="s">
        <v>1</v>
      </c>
    </row>
    <row r="11" spans="1:6" ht="22" customHeight="1" x14ac:dyDescent="0.2">
      <c r="A11" s="2" t="s">
        <v>165</v>
      </c>
      <c r="B11" s="4">
        <v>19</v>
      </c>
      <c r="C11" s="33">
        <v>37.299999999999997</v>
      </c>
      <c r="D11" s="3">
        <f t="shared" si="1"/>
        <v>708.69999999999993</v>
      </c>
      <c r="E11" s="4" t="s">
        <v>0</v>
      </c>
      <c r="F11" s="4" t="s">
        <v>1</v>
      </c>
    </row>
    <row r="12" spans="1:6" ht="22" customHeight="1" x14ac:dyDescent="0.2">
      <c r="A12" s="2" t="s">
        <v>165</v>
      </c>
      <c r="B12" s="4">
        <v>17</v>
      </c>
      <c r="C12" s="33">
        <v>37.35</v>
      </c>
      <c r="D12" s="3">
        <f t="shared" si="1"/>
        <v>634.95000000000005</v>
      </c>
      <c r="E12" s="4" t="s">
        <v>0</v>
      </c>
      <c r="F12" s="4" t="s">
        <v>1</v>
      </c>
    </row>
    <row r="13" spans="1:6" ht="22" customHeight="1" x14ac:dyDescent="0.2">
      <c r="A13" s="2" t="s">
        <v>165</v>
      </c>
      <c r="B13" s="4">
        <v>264</v>
      </c>
      <c r="C13" s="33">
        <v>37.4</v>
      </c>
      <c r="D13" s="3">
        <f t="shared" si="1"/>
        <v>9873.6</v>
      </c>
      <c r="E13" s="4" t="s">
        <v>0</v>
      </c>
      <c r="F13" s="4" t="s">
        <v>1</v>
      </c>
    </row>
    <row r="14" spans="1:6" ht="22" customHeight="1" x14ac:dyDescent="0.2">
      <c r="A14" s="16"/>
      <c r="B14" s="23">
        <f>SUM(B5:B13)</f>
        <v>800</v>
      </c>
      <c r="C14" s="34"/>
      <c r="D14" s="9">
        <f>SUM(D5:D13)</f>
        <v>29785.35</v>
      </c>
      <c r="E14" s="8"/>
      <c r="F14" s="8"/>
    </row>
    <row r="15" spans="1:6" ht="22" customHeight="1" x14ac:dyDescent="0.2">
      <c r="A15" s="2" t="s">
        <v>166</v>
      </c>
      <c r="B15" s="4">
        <v>100</v>
      </c>
      <c r="C15" s="33">
        <v>37.35</v>
      </c>
      <c r="D15" s="3">
        <f t="shared" ref="D15:D18" si="2">C15*B15</f>
        <v>3735</v>
      </c>
      <c r="E15" s="4" t="s">
        <v>0</v>
      </c>
      <c r="F15" s="4" t="s">
        <v>1</v>
      </c>
    </row>
    <row r="16" spans="1:6" ht="22" customHeight="1" x14ac:dyDescent="0.2">
      <c r="A16" s="2" t="s">
        <v>167</v>
      </c>
      <c r="B16" s="4">
        <v>100</v>
      </c>
      <c r="C16" s="33">
        <v>37.4</v>
      </c>
      <c r="D16" s="3">
        <f t="shared" si="2"/>
        <v>3740</v>
      </c>
      <c r="E16" s="4" t="s">
        <v>0</v>
      </c>
      <c r="F16" s="4" t="s">
        <v>1</v>
      </c>
    </row>
    <row r="17" spans="1:6" ht="22" customHeight="1" x14ac:dyDescent="0.2">
      <c r="A17" s="2" t="s">
        <v>168</v>
      </c>
      <c r="B17" s="4">
        <v>100</v>
      </c>
      <c r="C17" s="33">
        <v>37.4</v>
      </c>
      <c r="D17" s="3">
        <f t="shared" si="2"/>
        <v>3740</v>
      </c>
      <c r="E17" s="4" t="s">
        <v>0</v>
      </c>
      <c r="F17" s="4" t="s">
        <v>1</v>
      </c>
    </row>
    <row r="18" spans="1:6" ht="22" customHeight="1" x14ac:dyDescent="0.2">
      <c r="A18" s="2" t="s">
        <v>169</v>
      </c>
      <c r="B18" s="4">
        <v>500</v>
      </c>
      <c r="C18" s="33">
        <v>37.799999999999997</v>
      </c>
      <c r="D18" s="3">
        <f t="shared" si="2"/>
        <v>18900</v>
      </c>
      <c r="E18" s="4" t="s">
        <v>0</v>
      </c>
      <c r="F18" s="4" t="s">
        <v>1</v>
      </c>
    </row>
    <row r="19" spans="1:6" ht="22" customHeight="1" x14ac:dyDescent="0.2">
      <c r="A19" s="16"/>
      <c r="B19" s="23">
        <f>SUM(B15:B18)</f>
        <v>800</v>
      </c>
      <c r="C19" s="34"/>
      <c r="D19" s="9">
        <f>SUM(D15:D18)</f>
        <v>30115</v>
      </c>
      <c r="E19" s="8"/>
      <c r="F19" s="8"/>
    </row>
    <row r="20" spans="1:6" ht="22" customHeight="1" x14ac:dyDescent="0.2">
      <c r="A20" s="2" t="s">
        <v>170</v>
      </c>
      <c r="B20" s="4">
        <v>100</v>
      </c>
      <c r="C20" s="33">
        <v>37.85</v>
      </c>
      <c r="D20" s="3">
        <f t="shared" ref="D20:D26" si="3">C20*B20</f>
        <v>3785</v>
      </c>
      <c r="E20" s="4" t="s">
        <v>0</v>
      </c>
      <c r="F20" s="4" t="s">
        <v>1</v>
      </c>
    </row>
    <row r="21" spans="1:6" ht="22" customHeight="1" x14ac:dyDescent="0.2">
      <c r="A21" s="2" t="s">
        <v>171</v>
      </c>
      <c r="B21" s="4">
        <v>99</v>
      </c>
      <c r="C21" s="33">
        <v>37.25</v>
      </c>
      <c r="D21" s="3">
        <f t="shared" si="3"/>
        <v>3687.75</v>
      </c>
      <c r="E21" s="4" t="s">
        <v>0</v>
      </c>
      <c r="F21" s="4" t="s">
        <v>1</v>
      </c>
    </row>
    <row r="22" spans="1:6" ht="22" customHeight="1" x14ac:dyDescent="0.2">
      <c r="A22" s="2" t="s">
        <v>171</v>
      </c>
      <c r="B22" s="4">
        <v>201</v>
      </c>
      <c r="C22" s="33">
        <v>37.299999999999997</v>
      </c>
      <c r="D22" s="3">
        <f t="shared" si="3"/>
        <v>7497.2999999999993</v>
      </c>
      <c r="E22" s="4" t="s">
        <v>0</v>
      </c>
      <c r="F22" s="4" t="s">
        <v>1</v>
      </c>
    </row>
    <row r="23" spans="1:6" ht="22" customHeight="1" x14ac:dyDescent="0.2">
      <c r="A23" s="2" t="s">
        <v>172</v>
      </c>
      <c r="B23" s="4">
        <v>85</v>
      </c>
      <c r="C23" s="33">
        <v>37.25</v>
      </c>
      <c r="D23" s="3">
        <f t="shared" si="3"/>
        <v>3166.25</v>
      </c>
      <c r="E23" s="4" t="s">
        <v>0</v>
      </c>
      <c r="F23" s="4" t="s">
        <v>1</v>
      </c>
    </row>
    <row r="24" spans="1:6" ht="22" customHeight="1" x14ac:dyDescent="0.2">
      <c r="A24" s="2" t="s">
        <v>172</v>
      </c>
      <c r="B24" s="4">
        <v>115</v>
      </c>
      <c r="C24" s="33">
        <v>37.299999999999997</v>
      </c>
      <c r="D24" s="3">
        <f t="shared" si="3"/>
        <v>4289.5</v>
      </c>
      <c r="E24" s="4" t="s">
        <v>0</v>
      </c>
      <c r="F24" s="4" t="s">
        <v>1</v>
      </c>
    </row>
    <row r="25" spans="1:6" ht="22" customHeight="1" x14ac:dyDescent="0.2">
      <c r="A25" s="2" t="s">
        <v>173</v>
      </c>
      <c r="B25" s="4">
        <v>44</v>
      </c>
      <c r="C25" s="33">
        <v>37.200000000000003</v>
      </c>
      <c r="D25" s="3">
        <f t="shared" si="3"/>
        <v>1636.8000000000002</v>
      </c>
      <c r="E25" s="4" t="s">
        <v>0</v>
      </c>
      <c r="F25" s="4" t="s">
        <v>1</v>
      </c>
    </row>
    <row r="26" spans="1:6" ht="22" customHeight="1" x14ac:dyDescent="0.2">
      <c r="A26" s="2" t="s">
        <v>173</v>
      </c>
      <c r="B26" s="4">
        <v>156</v>
      </c>
      <c r="C26" s="33">
        <v>37.25</v>
      </c>
      <c r="D26" s="3">
        <f t="shared" si="3"/>
        <v>5811</v>
      </c>
      <c r="E26" s="4" t="s">
        <v>0</v>
      </c>
      <c r="F26" s="4" t="s">
        <v>1</v>
      </c>
    </row>
    <row r="27" spans="1:6" ht="22" customHeight="1" x14ac:dyDescent="0.2">
      <c r="A27" s="16"/>
      <c r="B27" s="23">
        <f>SUM(B20:B26)</f>
        <v>800</v>
      </c>
      <c r="C27" s="34"/>
      <c r="D27" s="9">
        <f>SUM(D20:D26)</f>
        <v>29873.599999999999</v>
      </c>
      <c r="E27" s="8"/>
      <c r="F27" s="8"/>
    </row>
    <row r="28" spans="1:6" s="1" customFormat="1" ht="22" customHeight="1" x14ac:dyDescent="0.2">
      <c r="A28" s="2" t="s">
        <v>174</v>
      </c>
      <c r="B28" s="4">
        <v>300</v>
      </c>
      <c r="C28" s="33">
        <v>37.5</v>
      </c>
      <c r="D28" s="3">
        <f>C28*B28</f>
        <v>11250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175</v>
      </c>
      <c r="B29" s="4">
        <v>29</v>
      </c>
      <c r="C29" s="33">
        <v>37.25</v>
      </c>
      <c r="D29" s="3">
        <f t="shared" ref="D29:D33" si="4">C29*B29</f>
        <v>1080.25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175</v>
      </c>
      <c r="B30" s="4">
        <v>271</v>
      </c>
      <c r="C30" s="33">
        <v>37.299999999999997</v>
      </c>
      <c r="D30" s="3">
        <f t="shared" si="4"/>
        <v>10108.299999999999</v>
      </c>
      <c r="E30" s="4" t="s">
        <v>0</v>
      </c>
      <c r="F30" s="4" t="s">
        <v>1</v>
      </c>
    </row>
    <row r="31" spans="1:6" s="1" customFormat="1" ht="22" customHeight="1" x14ac:dyDescent="0.2">
      <c r="A31" s="2" t="s">
        <v>176</v>
      </c>
      <c r="B31" s="4">
        <v>100</v>
      </c>
      <c r="C31" s="33">
        <v>37.200000000000003</v>
      </c>
      <c r="D31" s="3">
        <f t="shared" si="4"/>
        <v>3720.0000000000005</v>
      </c>
      <c r="E31" s="4" t="s">
        <v>0</v>
      </c>
      <c r="F31" s="4" t="s">
        <v>1</v>
      </c>
    </row>
    <row r="32" spans="1:6" s="1" customFormat="1" ht="22" customHeight="1" x14ac:dyDescent="0.2">
      <c r="A32" s="2" t="s">
        <v>177</v>
      </c>
      <c r="B32" s="4">
        <v>38</v>
      </c>
      <c r="C32" s="33">
        <v>37.299999999999997</v>
      </c>
      <c r="D32" s="3">
        <f t="shared" si="4"/>
        <v>1417.3999999999999</v>
      </c>
      <c r="E32" s="4" t="s">
        <v>0</v>
      </c>
      <c r="F32" s="4" t="s">
        <v>1</v>
      </c>
    </row>
    <row r="33" spans="1:6" s="1" customFormat="1" ht="22" customHeight="1" x14ac:dyDescent="0.2">
      <c r="A33" s="2" t="s">
        <v>177</v>
      </c>
      <c r="B33" s="4">
        <v>62</v>
      </c>
      <c r="C33" s="33">
        <v>37.35</v>
      </c>
      <c r="D33" s="3">
        <f t="shared" si="4"/>
        <v>2315.7000000000003</v>
      </c>
      <c r="E33" s="4" t="s">
        <v>0</v>
      </c>
      <c r="F33" s="4" t="s">
        <v>1</v>
      </c>
    </row>
    <row r="34" spans="1:6" s="1" customFormat="1" ht="22" customHeight="1" x14ac:dyDescent="0.2">
      <c r="A34" s="16"/>
      <c r="B34" s="23">
        <f>SUM(B28:B33)</f>
        <v>800</v>
      </c>
      <c r="C34" s="34"/>
      <c r="D34" s="9">
        <f>SUM(D28:D33)</f>
        <v>29891.65</v>
      </c>
      <c r="E34" s="8"/>
      <c r="F34" s="8"/>
    </row>
    <row r="35" spans="1:6" ht="22" customHeight="1" x14ac:dyDescent="0.2">
      <c r="A35" s="17" t="s">
        <v>159</v>
      </c>
      <c r="B35" s="24">
        <f>B4+B14+B19+B27+B34</f>
        <v>4000</v>
      </c>
      <c r="C35" s="35">
        <f>D35/B35</f>
        <v>37.135187500000001</v>
      </c>
      <c r="D35" s="19">
        <f>SUM(D4+D14+D19+D27+D34)</f>
        <v>148540.75</v>
      </c>
      <c r="E35" s="18" t="s">
        <v>0</v>
      </c>
      <c r="F35" s="18" t="s">
        <v>1</v>
      </c>
    </row>
    <row r="40" spans="1:6" s="3" customFormat="1" ht="22" customHeight="1" x14ac:dyDescent="0.2">
      <c r="A40" s="7"/>
      <c r="B40" s="31"/>
      <c r="C40" s="33"/>
      <c r="E40" s="4"/>
      <c r="F40" s="4"/>
    </row>
  </sheetData>
  <pageMargins left="0.7" right="0.7" top="0.75" bottom="0.75" header="0.3" footer="0.3"/>
  <pageSetup paperSize="9" scale="74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E140-1D58-7E4D-9B6F-6676523E56FA}">
  <sheetPr>
    <tabColor theme="3" tint="0.89999084444715716"/>
    <pageSetUpPr fitToPage="1"/>
  </sheetPr>
  <dimension ref="A1:F53"/>
  <sheetViews>
    <sheetView topLeftCell="A22" workbookViewId="0">
      <selection activeCell="A59" activeCellId="6" sqref="A2:XFD2 A13:XFD13 A24:XFD24 A31:XFD35 A42:XFD44 A46:XFD46 A59:XFD59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130</v>
      </c>
      <c r="B2" s="4">
        <v>94</v>
      </c>
      <c r="C2" s="33">
        <v>35.6</v>
      </c>
      <c r="D2" s="3">
        <f>C2*B2</f>
        <v>3346.4</v>
      </c>
      <c r="E2" s="4" t="s">
        <v>0</v>
      </c>
      <c r="F2" s="4" t="s">
        <v>1</v>
      </c>
    </row>
    <row r="3" spans="1:6" ht="22" customHeight="1" x14ac:dyDescent="0.2">
      <c r="A3" s="2" t="s">
        <v>130</v>
      </c>
      <c r="B3" s="4">
        <v>206</v>
      </c>
      <c r="C3" s="33">
        <v>35.799999999999997</v>
      </c>
      <c r="D3" s="3">
        <f t="shared" ref="D3:D10" si="0">C3*B3</f>
        <v>7374.7999999999993</v>
      </c>
      <c r="E3" s="4" t="s">
        <v>0</v>
      </c>
      <c r="F3" s="4" t="s">
        <v>1</v>
      </c>
    </row>
    <row r="4" spans="1:6" ht="22" customHeight="1" x14ac:dyDescent="0.2">
      <c r="A4" s="2" t="s">
        <v>131</v>
      </c>
      <c r="B4" s="4">
        <v>150</v>
      </c>
      <c r="C4" s="33">
        <v>35.6</v>
      </c>
      <c r="D4" s="3">
        <f t="shared" si="0"/>
        <v>5340</v>
      </c>
      <c r="E4" s="4" t="s">
        <v>0</v>
      </c>
      <c r="F4" s="4" t="s">
        <v>1</v>
      </c>
    </row>
    <row r="5" spans="1:6" ht="22" customHeight="1" x14ac:dyDescent="0.2">
      <c r="A5" s="2" t="s">
        <v>132</v>
      </c>
      <c r="B5" s="4">
        <v>45</v>
      </c>
      <c r="C5" s="33">
        <v>35.799999999999997</v>
      </c>
      <c r="D5" s="3">
        <f t="shared" si="0"/>
        <v>1610.9999999999998</v>
      </c>
      <c r="E5" s="4" t="s">
        <v>0</v>
      </c>
      <c r="F5" s="4" t="s">
        <v>1</v>
      </c>
    </row>
    <row r="6" spans="1:6" ht="22" customHeight="1" x14ac:dyDescent="0.2">
      <c r="A6" s="2" t="s">
        <v>132</v>
      </c>
      <c r="B6" s="4">
        <v>37</v>
      </c>
      <c r="C6" s="33">
        <v>35.85</v>
      </c>
      <c r="D6" s="3">
        <f t="shared" si="0"/>
        <v>1326.45</v>
      </c>
      <c r="E6" s="4" t="s">
        <v>0</v>
      </c>
      <c r="F6" s="4" t="s">
        <v>1</v>
      </c>
    </row>
    <row r="7" spans="1:6" ht="22" customHeight="1" x14ac:dyDescent="0.2">
      <c r="A7" s="2" t="s">
        <v>132</v>
      </c>
      <c r="B7" s="4">
        <v>168</v>
      </c>
      <c r="C7" s="33">
        <v>35.9</v>
      </c>
      <c r="D7" s="3">
        <f t="shared" si="0"/>
        <v>6031.2</v>
      </c>
      <c r="E7" s="4" t="s">
        <v>0</v>
      </c>
      <c r="F7" s="4" t="s">
        <v>1</v>
      </c>
    </row>
    <row r="8" spans="1:6" ht="22" customHeight="1" x14ac:dyDescent="0.2">
      <c r="A8" s="2" t="s">
        <v>133</v>
      </c>
      <c r="B8" s="4">
        <v>348</v>
      </c>
      <c r="C8" s="33">
        <v>36</v>
      </c>
      <c r="D8" s="3">
        <f>C8*B8</f>
        <v>12528</v>
      </c>
      <c r="E8" s="4" t="s">
        <v>0</v>
      </c>
      <c r="F8" s="4" t="s">
        <v>1</v>
      </c>
    </row>
    <row r="9" spans="1:6" ht="22" customHeight="1" x14ac:dyDescent="0.2">
      <c r="A9" s="2" t="s">
        <v>133</v>
      </c>
      <c r="B9" s="4">
        <v>352</v>
      </c>
      <c r="C9" s="33">
        <v>36.200000000000003</v>
      </c>
      <c r="D9" s="3">
        <f t="shared" si="0"/>
        <v>12742.400000000001</v>
      </c>
      <c r="E9" s="4" t="s">
        <v>0</v>
      </c>
      <c r="F9" s="4" t="s">
        <v>1</v>
      </c>
    </row>
    <row r="10" spans="1:6" ht="22" customHeight="1" x14ac:dyDescent="0.2">
      <c r="A10" s="2" t="s">
        <v>134</v>
      </c>
      <c r="B10" s="4">
        <v>300</v>
      </c>
      <c r="C10" s="33">
        <v>36</v>
      </c>
      <c r="D10" s="3">
        <f t="shared" si="0"/>
        <v>10800</v>
      </c>
      <c r="E10" s="4" t="s">
        <v>0</v>
      </c>
      <c r="F10" s="4" t="s">
        <v>1</v>
      </c>
    </row>
    <row r="11" spans="1:6" ht="22" customHeight="1" x14ac:dyDescent="0.2">
      <c r="A11" s="27"/>
      <c r="B11" s="23">
        <f>SUM(B2:B10)</f>
        <v>1700</v>
      </c>
      <c r="C11" s="23"/>
      <c r="D11" s="9">
        <f>SUM(D2:D10)</f>
        <v>61100.25</v>
      </c>
      <c r="E11" s="8"/>
      <c r="F11" s="8"/>
    </row>
    <row r="12" spans="1:6" ht="22" customHeight="1" x14ac:dyDescent="0.2">
      <c r="A12" s="2" t="s">
        <v>135</v>
      </c>
      <c r="B12" s="4">
        <v>19</v>
      </c>
      <c r="C12" s="33">
        <v>35.9</v>
      </c>
      <c r="D12" s="3">
        <f t="shared" ref="D12:D21" si="1">C12*B12</f>
        <v>682.1</v>
      </c>
      <c r="E12" s="4" t="s">
        <v>0</v>
      </c>
      <c r="F12" s="4" t="s">
        <v>1</v>
      </c>
    </row>
    <row r="13" spans="1:6" ht="22" customHeight="1" x14ac:dyDescent="0.2">
      <c r="A13" s="2" t="s">
        <v>135</v>
      </c>
      <c r="B13" s="4">
        <v>31</v>
      </c>
      <c r="C13" s="33">
        <v>35.950000000000003</v>
      </c>
      <c r="D13" s="3">
        <f t="shared" si="1"/>
        <v>1114.45</v>
      </c>
      <c r="E13" s="4" t="s">
        <v>0</v>
      </c>
      <c r="F13" s="4" t="s">
        <v>1</v>
      </c>
    </row>
    <row r="14" spans="1:6" ht="22" customHeight="1" x14ac:dyDescent="0.2">
      <c r="A14" s="2" t="s">
        <v>135</v>
      </c>
      <c r="B14" s="4">
        <v>350</v>
      </c>
      <c r="C14" s="33">
        <v>36</v>
      </c>
      <c r="D14" s="3">
        <f t="shared" si="1"/>
        <v>12600</v>
      </c>
      <c r="E14" s="4" t="s">
        <v>0</v>
      </c>
      <c r="F14" s="4" t="s">
        <v>1</v>
      </c>
    </row>
    <row r="15" spans="1:6" ht="22" customHeight="1" x14ac:dyDescent="0.2">
      <c r="A15" s="2" t="s">
        <v>136</v>
      </c>
      <c r="B15" s="4">
        <v>300</v>
      </c>
      <c r="C15" s="33">
        <v>36</v>
      </c>
      <c r="D15" s="3">
        <f t="shared" si="1"/>
        <v>10800</v>
      </c>
      <c r="E15" s="4" t="s">
        <v>0</v>
      </c>
      <c r="F15" s="4" t="s">
        <v>1</v>
      </c>
    </row>
    <row r="16" spans="1:6" ht="22" customHeight="1" x14ac:dyDescent="0.2">
      <c r="A16" s="2" t="s">
        <v>137</v>
      </c>
      <c r="B16" s="4">
        <v>23</v>
      </c>
      <c r="C16" s="33">
        <v>35.9</v>
      </c>
      <c r="D16" s="3">
        <f t="shared" si="1"/>
        <v>825.69999999999993</v>
      </c>
      <c r="E16" s="4" t="s">
        <v>0</v>
      </c>
      <c r="F16" s="4" t="s">
        <v>1</v>
      </c>
    </row>
    <row r="17" spans="1:6" ht="22" customHeight="1" x14ac:dyDescent="0.2">
      <c r="A17" s="2" t="s">
        <v>137</v>
      </c>
      <c r="B17" s="4">
        <v>17</v>
      </c>
      <c r="C17" s="33">
        <v>35.950000000000003</v>
      </c>
      <c r="D17" s="3">
        <f t="shared" si="1"/>
        <v>611.15000000000009</v>
      </c>
      <c r="E17" s="4" t="s">
        <v>0</v>
      </c>
      <c r="F17" s="4" t="s">
        <v>1</v>
      </c>
    </row>
    <row r="18" spans="1:6" ht="22" customHeight="1" x14ac:dyDescent="0.2">
      <c r="A18" s="2" t="s">
        <v>137</v>
      </c>
      <c r="B18" s="4">
        <v>360</v>
      </c>
      <c r="C18" s="33">
        <v>36</v>
      </c>
      <c r="D18" s="3">
        <f t="shared" si="1"/>
        <v>12960</v>
      </c>
      <c r="E18" s="4" t="s">
        <v>0</v>
      </c>
      <c r="F18" s="4" t="s">
        <v>1</v>
      </c>
    </row>
    <row r="19" spans="1:6" ht="22" customHeight="1" x14ac:dyDescent="0.2">
      <c r="A19" s="2" t="s">
        <v>138</v>
      </c>
      <c r="B19" s="4">
        <v>200</v>
      </c>
      <c r="C19" s="33">
        <v>35.85</v>
      </c>
      <c r="D19" s="3">
        <f t="shared" si="1"/>
        <v>7170</v>
      </c>
      <c r="E19" s="4" t="s">
        <v>0</v>
      </c>
      <c r="F19" s="4" t="s">
        <v>1</v>
      </c>
    </row>
    <row r="20" spans="1:6" ht="22" customHeight="1" x14ac:dyDescent="0.2">
      <c r="A20" s="2" t="s">
        <v>139</v>
      </c>
      <c r="B20" s="4">
        <v>30</v>
      </c>
      <c r="C20" s="33">
        <v>35.950000000000003</v>
      </c>
      <c r="D20" s="3">
        <f t="shared" si="1"/>
        <v>1078.5</v>
      </c>
      <c r="E20" s="4" t="s">
        <v>0</v>
      </c>
      <c r="F20" s="4" t="s">
        <v>1</v>
      </c>
    </row>
    <row r="21" spans="1:6" ht="22" customHeight="1" x14ac:dyDescent="0.2">
      <c r="A21" s="2" t="s">
        <v>139</v>
      </c>
      <c r="B21" s="4">
        <v>370</v>
      </c>
      <c r="C21" s="33">
        <v>36</v>
      </c>
      <c r="D21" s="3">
        <f t="shared" si="1"/>
        <v>13320</v>
      </c>
      <c r="E21" s="4" t="s">
        <v>0</v>
      </c>
      <c r="F21" s="4" t="s">
        <v>1</v>
      </c>
    </row>
    <row r="22" spans="1:6" ht="22" customHeight="1" x14ac:dyDescent="0.2">
      <c r="A22" s="16"/>
      <c r="B22" s="23">
        <f>SUM(B12:B21)</f>
        <v>1700</v>
      </c>
      <c r="C22" s="34"/>
      <c r="D22" s="9">
        <f>SUM(D12:D21)</f>
        <v>61161.9</v>
      </c>
      <c r="E22" s="8"/>
      <c r="F22" s="8"/>
    </row>
    <row r="23" spans="1:6" ht="22" customHeight="1" x14ac:dyDescent="0.2">
      <c r="A23" s="2" t="s">
        <v>140</v>
      </c>
      <c r="B23" s="4">
        <v>100</v>
      </c>
      <c r="C23" s="33">
        <v>35.700000000000003</v>
      </c>
      <c r="D23" s="3">
        <f t="shared" ref="D23:D27" si="2">C23*B23</f>
        <v>3570.0000000000005</v>
      </c>
      <c r="E23" s="4" t="s">
        <v>0</v>
      </c>
      <c r="F23" s="4" t="s">
        <v>1</v>
      </c>
    </row>
    <row r="24" spans="1:6" ht="22" customHeight="1" x14ac:dyDescent="0.2">
      <c r="A24" s="2" t="s">
        <v>141</v>
      </c>
      <c r="B24" s="4">
        <v>200</v>
      </c>
      <c r="C24" s="33">
        <v>35.950000000000003</v>
      </c>
      <c r="D24" s="3">
        <f t="shared" si="2"/>
        <v>7190.0000000000009</v>
      </c>
      <c r="E24" s="4" t="s">
        <v>0</v>
      </c>
      <c r="F24" s="4" t="s">
        <v>1</v>
      </c>
    </row>
    <row r="25" spans="1:6" ht="22" customHeight="1" x14ac:dyDescent="0.2">
      <c r="A25" s="2" t="s">
        <v>142</v>
      </c>
      <c r="B25" s="4">
        <v>19</v>
      </c>
      <c r="C25" s="33">
        <v>35.950000000000003</v>
      </c>
      <c r="D25" s="3">
        <f t="shared" si="2"/>
        <v>683.05000000000007</v>
      </c>
      <c r="E25" s="4" t="s">
        <v>0</v>
      </c>
      <c r="F25" s="4" t="s">
        <v>1</v>
      </c>
    </row>
    <row r="26" spans="1:6" ht="22" customHeight="1" x14ac:dyDescent="0.2">
      <c r="A26" s="2" t="s">
        <v>142</v>
      </c>
      <c r="B26" s="4">
        <v>681</v>
      </c>
      <c r="C26" s="33">
        <v>36</v>
      </c>
      <c r="D26" s="3">
        <f t="shared" si="2"/>
        <v>24516</v>
      </c>
      <c r="E26" s="4" t="s">
        <v>0</v>
      </c>
      <c r="F26" s="4" t="s">
        <v>1</v>
      </c>
    </row>
    <row r="27" spans="1:6" ht="22" customHeight="1" x14ac:dyDescent="0.2">
      <c r="A27" s="2" t="s">
        <v>143</v>
      </c>
      <c r="B27" s="4">
        <v>600</v>
      </c>
      <c r="C27" s="33">
        <v>36</v>
      </c>
      <c r="D27" s="3">
        <f t="shared" si="2"/>
        <v>21600</v>
      </c>
      <c r="E27" s="4" t="s">
        <v>0</v>
      </c>
      <c r="F27" s="4" t="s">
        <v>1</v>
      </c>
    </row>
    <row r="28" spans="1:6" ht="22" customHeight="1" x14ac:dyDescent="0.2">
      <c r="A28" s="16"/>
      <c r="B28" s="23">
        <f>SUM(B23:B27)</f>
        <v>1600</v>
      </c>
      <c r="C28" s="34"/>
      <c r="D28" s="9">
        <f>SUM(D23:D27)</f>
        <v>57559.05</v>
      </c>
      <c r="E28" s="8"/>
      <c r="F28" s="8"/>
    </row>
    <row r="29" spans="1:6" ht="22" customHeight="1" x14ac:dyDescent="0.2">
      <c r="A29" s="2" t="s">
        <v>144</v>
      </c>
      <c r="B29" s="4">
        <v>300</v>
      </c>
      <c r="C29" s="33">
        <v>36.299999999999997</v>
      </c>
      <c r="D29" s="3">
        <f t="shared" ref="D29:D33" si="3">C29*B29</f>
        <v>10890</v>
      </c>
      <c r="E29" s="4" t="s">
        <v>0</v>
      </c>
      <c r="F29" s="4" t="s">
        <v>1</v>
      </c>
    </row>
    <row r="30" spans="1:6" ht="22" customHeight="1" x14ac:dyDescent="0.2">
      <c r="A30" s="2" t="s">
        <v>145</v>
      </c>
      <c r="B30" s="4">
        <v>100</v>
      </c>
      <c r="C30" s="33">
        <v>36.299999999999997</v>
      </c>
      <c r="D30" s="3">
        <f t="shared" si="3"/>
        <v>3629.9999999999995</v>
      </c>
      <c r="E30" s="4" t="s">
        <v>0</v>
      </c>
      <c r="F30" s="4" t="s">
        <v>1</v>
      </c>
    </row>
    <row r="31" spans="1:6" ht="22" customHeight="1" x14ac:dyDescent="0.2">
      <c r="A31" s="2" t="s">
        <v>146</v>
      </c>
      <c r="B31" s="4">
        <v>300</v>
      </c>
      <c r="C31" s="33">
        <v>36.299999999999997</v>
      </c>
      <c r="D31" s="3">
        <f t="shared" si="3"/>
        <v>10890</v>
      </c>
      <c r="E31" s="4" t="s">
        <v>0</v>
      </c>
      <c r="F31" s="4" t="s">
        <v>1</v>
      </c>
    </row>
    <row r="32" spans="1:6" ht="22" customHeight="1" x14ac:dyDescent="0.2">
      <c r="A32" s="2" t="s">
        <v>147</v>
      </c>
      <c r="B32" s="4">
        <v>400</v>
      </c>
      <c r="C32" s="33">
        <v>36.299999999999997</v>
      </c>
      <c r="D32" s="3">
        <f t="shared" si="3"/>
        <v>14519.999999999998</v>
      </c>
      <c r="E32" s="4" t="s">
        <v>0</v>
      </c>
      <c r="F32" s="4" t="s">
        <v>1</v>
      </c>
    </row>
    <row r="33" spans="1:6" ht="22" customHeight="1" x14ac:dyDescent="0.2">
      <c r="A33" s="2" t="s">
        <v>148</v>
      </c>
      <c r="B33" s="4">
        <v>500</v>
      </c>
      <c r="C33" s="33">
        <v>36.299999999999997</v>
      </c>
      <c r="D33" s="3">
        <f t="shared" si="3"/>
        <v>18150</v>
      </c>
      <c r="E33" s="4" t="s">
        <v>0</v>
      </c>
      <c r="F33" s="4" t="s">
        <v>1</v>
      </c>
    </row>
    <row r="34" spans="1:6" ht="22" customHeight="1" x14ac:dyDescent="0.2">
      <c r="A34" s="16"/>
      <c r="B34" s="23">
        <f>SUM(B29:B33)</f>
        <v>1600</v>
      </c>
      <c r="C34" s="34"/>
      <c r="D34" s="9">
        <f>SUM(D29:D33)</f>
        <v>58080</v>
      </c>
      <c r="E34" s="8"/>
      <c r="F34" s="8"/>
    </row>
    <row r="35" spans="1:6" s="1" customFormat="1" ht="22" customHeight="1" x14ac:dyDescent="0.2">
      <c r="A35" s="2" t="s">
        <v>149</v>
      </c>
      <c r="B35" s="4">
        <v>30</v>
      </c>
      <c r="C35" s="33">
        <v>35.15</v>
      </c>
      <c r="D35" s="3">
        <f t="shared" ref="D35:D46" si="4">C35*B35</f>
        <v>1054.5</v>
      </c>
      <c r="E35" s="4" t="s">
        <v>0</v>
      </c>
      <c r="F35" s="4" t="s">
        <v>1</v>
      </c>
    </row>
    <row r="36" spans="1:6" s="1" customFormat="1" ht="22" customHeight="1" x14ac:dyDescent="0.2">
      <c r="A36" s="2" t="s">
        <v>149</v>
      </c>
      <c r="B36" s="4">
        <v>25</v>
      </c>
      <c r="C36" s="33">
        <v>35.200000000000003</v>
      </c>
      <c r="D36" s="3">
        <f t="shared" si="4"/>
        <v>880.00000000000011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149</v>
      </c>
      <c r="B37" s="4">
        <v>245</v>
      </c>
      <c r="C37" s="33">
        <v>35.25</v>
      </c>
      <c r="D37" s="3">
        <f t="shared" si="4"/>
        <v>8636.25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150</v>
      </c>
      <c r="B38" s="4">
        <v>143</v>
      </c>
      <c r="C38" s="33">
        <v>35.4</v>
      </c>
      <c r="D38" s="3">
        <f t="shared" si="4"/>
        <v>5062.2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150</v>
      </c>
      <c r="B39" s="4">
        <v>257</v>
      </c>
      <c r="C39" s="33">
        <v>35.5</v>
      </c>
      <c r="D39" s="3">
        <f t="shared" si="4"/>
        <v>9123.5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151</v>
      </c>
      <c r="B40" s="4">
        <v>100</v>
      </c>
      <c r="C40" s="33">
        <v>35.5</v>
      </c>
      <c r="D40" s="3">
        <f t="shared" si="4"/>
        <v>3550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152</v>
      </c>
      <c r="B41" s="4">
        <v>100</v>
      </c>
      <c r="C41" s="33">
        <v>35.5</v>
      </c>
      <c r="D41" s="3">
        <f t="shared" si="4"/>
        <v>3550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153</v>
      </c>
      <c r="B42" s="4">
        <v>200</v>
      </c>
      <c r="C42" s="33">
        <v>35.75</v>
      </c>
      <c r="D42" s="3">
        <f t="shared" si="4"/>
        <v>7150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154</v>
      </c>
      <c r="B43" s="4">
        <v>200</v>
      </c>
      <c r="C43" s="33">
        <v>35.700000000000003</v>
      </c>
      <c r="D43" s="3">
        <f t="shared" si="4"/>
        <v>7140.0000000000009</v>
      </c>
      <c r="E43" s="4" t="s">
        <v>0</v>
      </c>
      <c r="F43" s="4" t="s">
        <v>1</v>
      </c>
    </row>
    <row r="44" spans="1:6" s="1" customFormat="1" ht="22" customHeight="1" x14ac:dyDescent="0.2">
      <c r="A44" s="2" t="s">
        <v>155</v>
      </c>
      <c r="B44" s="4">
        <v>200</v>
      </c>
      <c r="C44" s="33">
        <v>35.65</v>
      </c>
      <c r="D44" s="3">
        <f t="shared" si="4"/>
        <v>7130</v>
      </c>
      <c r="E44" s="4" t="s">
        <v>0</v>
      </c>
      <c r="F44" s="4" t="s">
        <v>1</v>
      </c>
    </row>
    <row r="45" spans="1:6" s="1" customFormat="1" ht="22" customHeight="1" x14ac:dyDescent="0.2">
      <c r="A45" s="2" t="s">
        <v>156</v>
      </c>
      <c r="B45" s="4">
        <v>98</v>
      </c>
      <c r="C45" s="33">
        <v>35.9</v>
      </c>
      <c r="D45" s="3">
        <f t="shared" si="4"/>
        <v>3518.2</v>
      </c>
      <c r="E45" s="4" t="s">
        <v>0</v>
      </c>
      <c r="F45" s="4" t="s">
        <v>1</v>
      </c>
    </row>
    <row r="46" spans="1:6" s="1" customFormat="1" ht="22" customHeight="1" x14ac:dyDescent="0.2">
      <c r="A46" s="2" t="s">
        <v>156</v>
      </c>
      <c r="B46" s="4">
        <v>102</v>
      </c>
      <c r="C46" s="33">
        <v>35.950000000000003</v>
      </c>
      <c r="D46" s="3">
        <f t="shared" si="4"/>
        <v>3666.9</v>
      </c>
      <c r="E46" s="4" t="s">
        <v>0</v>
      </c>
      <c r="F46" s="4" t="s">
        <v>1</v>
      </c>
    </row>
    <row r="47" spans="1:6" s="1" customFormat="1" ht="22" customHeight="1" x14ac:dyDescent="0.2">
      <c r="A47" s="16"/>
      <c r="B47" s="23">
        <f>SUM(B35:B46)</f>
        <v>1700</v>
      </c>
      <c r="C47" s="34"/>
      <c r="D47" s="9">
        <f>SUM(D35:D46)</f>
        <v>60461.549999999996</v>
      </c>
      <c r="E47" s="8"/>
      <c r="F47" s="8"/>
    </row>
    <row r="48" spans="1:6" ht="22" customHeight="1" x14ac:dyDescent="0.2">
      <c r="A48" s="17" t="s">
        <v>129</v>
      </c>
      <c r="B48" s="24">
        <f>B11+B22+B28+B34+B47</f>
        <v>8300</v>
      </c>
      <c r="C48" s="35">
        <f>D48/B48</f>
        <v>35.947319277108434</v>
      </c>
      <c r="D48" s="19">
        <f>SUM(D11+D22+D28+D34+D47)</f>
        <v>298362.75</v>
      </c>
      <c r="E48" s="18" t="s">
        <v>0</v>
      </c>
      <c r="F48" s="18" t="s">
        <v>1</v>
      </c>
    </row>
    <row r="53" spans="1:6" s="3" customFormat="1" ht="22" customHeight="1" x14ac:dyDescent="0.2">
      <c r="A53" s="7"/>
      <c r="B53" s="31"/>
      <c r="C53" s="33"/>
      <c r="E53" s="4"/>
      <c r="F53" s="4"/>
    </row>
  </sheetData>
  <pageMargins left="0.7" right="0.7" top="0.75" bottom="0.75" header="0.3" footer="0.3"/>
  <pageSetup paperSize="9" scale="74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A224-5606-1B4A-AFB2-CD79F7E2DB1B}">
  <sheetPr>
    <tabColor theme="3" tint="0.89999084444715716"/>
    <pageSetUpPr fitToPage="1"/>
  </sheetPr>
  <dimension ref="A1:F53"/>
  <sheetViews>
    <sheetView topLeftCell="A29" workbookViewId="0">
      <selection activeCell="C50" sqref="C50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98</v>
      </c>
      <c r="B2" s="4">
        <v>300</v>
      </c>
      <c r="C2" s="33">
        <v>35.85</v>
      </c>
      <c r="D2" s="3">
        <f>C2*B2</f>
        <v>10755</v>
      </c>
      <c r="E2" s="4" t="s">
        <v>0</v>
      </c>
      <c r="F2" s="4" t="s">
        <v>1</v>
      </c>
    </row>
    <row r="3" spans="1:6" ht="22" customHeight="1" x14ac:dyDescent="0.2">
      <c r="A3" s="2" t="s">
        <v>99</v>
      </c>
      <c r="B3" s="4">
        <v>800</v>
      </c>
      <c r="C3" s="33">
        <v>35.85</v>
      </c>
      <c r="D3" s="3">
        <f t="shared" ref="D3:D7" si="0">C3*B3</f>
        <v>28680</v>
      </c>
      <c r="E3" s="4" t="s">
        <v>0</v>
      </c>
      <c r="F3" s="4" t="s">
        <v>1</v>
      </c>
    </row>
    <row r="4" spans="1:6" ht="22" customHeight="1" x14ac:dyDescent="0.2">
      <c r="A4" s="2" t="s">
        <v>100</v>
      </c>
      <c r="B4" s="4">
        <v>100</v>
      </c>
      <c r="C4" s="33">
        <v>36</v>
      </c>
      <c r="D4" s="3">
        <f t="shared" si="0"/>
        <v>3600</v>
      </c>
      <c r="E4" s="4" t="s">
        <v>0</v>
      </c>
      <c r="F4" s="4" t="s">
        <v>1</v>
      </c>
    </row>
    <row r="5" spans="1:6" ht="22" customHeight="1" x14ac:dyDescent="0.2">
      <c r="A5" s="2" t="s">
        <v>101</v>
      </c>
      <c r="B5" s="4">
        <v>100</v>
      </c>
      <c r="C5" s="33">
        <v>35.799999999999997</v>
      </c>
      <c r="D5" s="3">
        <f t="shared" si="0"/>
        <v>3579.9999999999995</v>
      </c>
      <c r="E5" s="4" t="s">
        <v>0</v>
      </c>
      <c r="F5" s="4" t="s">
        <v>1</v>
      </c>
    </row>
    <row r="6" spans="1:6" ht="22" customHeight="1" x14ac:dyDescent="0.2">
      <c r="A6" s="2" t="s">
        <v>102</v>
      </c>
      <c r="B6" s="4">
        <v>300</v>
      </c>
      <c r="C6" s="33">
        <v>35.85</v>
      </c>
      <c r="D6" s="3">
        <f t="shared" si="0"/>
        <v>10755</v>
      </c>
      <c r="E6" s="4" t="s">
        <v>0</v>
      </c>
      <c r="F6" s="4" t="s">
        <v>1</v>
      </c>
    </row>
    <row r="7" spans="1:6" ht="22" customHeight="1" x14ac:dyDescent="0.2">
      <c r="A7" s="2" t="s">
        <v>103</v>
      </c>
      <c r="B7" s="4">
        <v>200</v>
      </c>
      <c r="C7" s="33">
        <v>36</v>
      </c>
      <c r="D7" s="3">
        <f t="shared" si="0"/>
        <v>7200</v>
      </c>
      <c r="E7" s="4" t="s">
        <v>0</v>
      </c>
      <c r="F7" s="4" t="s">
        <v>1</v>
      </c>
    </row>
    <row r="8" spans="1:6" ht="22" customHeight="1" x14ac:dyDescent="0.2">
      <c r="A8" s="27"/>
      <c r="B8" s="23">
        <f>SUM(B2:B7)</f>
        <v>1800</v>
      </c>
      <c r="C8" s="23"/>
      <c r="D8" s="9">
        <f>SUM(D2:D7)</f>
        <v>64570</v>
      </c>
      <c r="E8" s="8"/>
      <c r="F8" s="8"/>
    </row>
    <row r="9" spans="1:6" ht="22" customHeight="1" x14ac:dyDescent="0.2">
      <c r="A9" s="2" t="s">
        <v>104</v>
      </c>
      <c r="B9" s="4">
        <v>10</v>
      </c>
      <c r="C9" s="33">
        <v>35.1</v>
      </c>
      <c r="D9" s="3">
        <f>C9*B9</f>
        <v>351</v>
      </c>
      <c r="E9" s="4" t="s">
        <v>0</v>
      </c>
      <c r="F9" s="4" t="s">
        <v>1</v>
      </c>
    </row>
    <row r="10" spans="1:6" ht="22" customHeight="1" x14ac:dyDescent="0.2">
      <c r="A10" s="2" t="s">
        <v>104</v>
      </c>
      <c r="B10" s="4">
        <v>29</v>
      </c>
      <c r="C10" s="33">
        <v>35.15</v>
      </c>
      <c r="D10" s="3">
        <f t="shared" ref="D10:D15" si="1">C10*B10</f>
        <v>1019.3499999999999</v>
      </c>
      <c r="E10" s="4" t="s">
        <v>0</v>
      </c>
      <c r="F10" s="4" t="s">
        <v>1</v>
      </c>
    </row>
    <row r="11" spans="1:6" ht="22" customHeight="1" x14ac:dyDescent="0.2">
      <c r="A11" s="2" t="s">
        <v>104</v>
      </c>
      <c r="B11" s="4">
        <v>461</v>
      </c>
      <c r="C11" s="33">
        <v>35.35</v>
      </c>
      <c r="D11" s="3">
        <f t="shared" si="1"/>
        <v>16296.35</v>
      </c>
      <c r="E11" s="4" t="s">
        <v>0</v>
      </c>
      <c r="F11" s="4" t="s">
        <v>1</v>
      </c>
    </row>
    <row r="12" spans="1:6" ht="22" customHeight="1" x14ac:dyDescent="0.2">
      <c r="A12" s="2" t="s">
        <v>105</v>
      </c>
      <c r="B12" s="4">
        <v>141</v>
      </c>
      <c r="C12" s="33">
        <v>35.700000000000003</v>
      </c>
      <c r="D12" s="3">
        <f t="shared" si="1"/>
        <v>5033.7000000000007</v>
      </c>
      <c r="E12" s="4" t="s">
        <v>0</v>
      </c>
      <c r="F12" s="4" t="s">
        <v>1</v>
      </c>
    </row>
    <row r="13" spans="1:6" ht="22" customHeight="1" x14ac:dyDescent="0.2">
      <c r="A13" s="2" t="s">
        <v>105</v>
      </c>
      <c r="B13" s="4">
        <v>159</v>
      </c>
      <c r="C13" s="33">
        <v>35.799999999999997</v>
      </c>
      <c r="D13" s="3">
        <f t="shared" si="1"/>
        <v>5692.2</v>
      </c>
      <c r="E13" s="4" t="s">
        <v>0</v>
      </c>
      <c r="F13" s="4" t="s">
        <v>1</v>
      </c>
    </row>
    <row r="14" spans="1:6" ht="22" customHeight="1" x14ac:dyDescent="0.2">
      <c r="A14" s="2" t="s">
        <v>106</v>
      </c>
      <c r="B14" s="4">
        <v>100</v>
      </c>
      <c r="C14" s="33">
        <v>35.85</v>
      </c>
      <c r="D14" s="3">
        <f t="shared" si="1"/>
        <v>3585</v>
      </c>
      <c r="E14" s="4" t="s">
        <v>0</v>
      </c>
      <c r="F14" s="4" t="s">
        <v>1</v>
      </c>
    </row>
    <row r="15" spans="1:6" ht="22" customHeight="1" x14ac:dyDescent="0.2">
      <c r="A15" s="2" t="s">
        <v>107</v>
      </c>
      <c r="B15" s="4">
        <v>1000</v>
      </c>
      <c r="C15" s="33">
        <v>35.5</v>
      </c>
      <c r="D15" s="3">
        <f t="shared" si="1"/>
        <v>35500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SUM(B9:B15)</f>
        <v>1900</v>
      </c>
      <c r="C16" s="34"/>
      <c r="D16" s="9">
        <f>SUM(D9:D15)</f>
        <v>67477.600000000006</v>
      </c>
      <c r="E16" s="8"/>
      <c r="F16" s="8"/>
    </row>
    <row r="17" spans="1:6" ht="22" customHeight="1" x14ac:dyDescent="0.2">
      <c r="A17" s="2" t="s">
        <v>108</v>
      </c>
      <c r="B17" s="4">
        <v>69</v>
      </c>
      <c r="C17" s="33">
        <v>34.9</v>
      </c>
      <c r="D17" s="3">
        <f t="shared" ref="D17:D26" si="2">C17*B17</f>
        <v>2408.1</v>
      </c>
      <c r="E17" s="4" t="s">
        <v>0</v>
      </c>
      <c r="F17" s="4" t="s">
        <v>1</v>
      </c>
    </row>
    <row r="18" spans="1:6" ht="22" customHeight="1" x14ac:dyDescent="0.2">
      <c r="A18" s="2" t="s">
        <v>108</v>
      </c>
      <c r="B18" s="4">
        <v>331</v>
      </c>
      <c r="C18" s="33">
        <v>35.1</v>
      </c>
      <c r="D18" s="3">
        <f t="shared" si="2"/>
        <v>11618.1</v>
      </c>
      <c r="E18" s="4" t="s">
        <v>0</v>
      </c>
      <c r="F18" s="4" t="s">
        <v>1</v>
      </c>
    </row>
    <row r="19" spans="1:6" ht="22" customHeight="1" x14ac:dyDescent="0.2">
      <c r="A19" s="2" t="s">
        <v>109</v>
      </c>
      <c r="B19" s="4">
        <v>28</v>
      </c>
      <c r="C19" s="33">
        <v>34.85</v>
      </c>
      <c r="D19" s="3">
        <f t="shared" si="2"/>
        <v>975.80000000000007</v>
      </c>
      <c r="E19" s="4" t="s">
        <v>0</v>
      </c>
      <c r="F19" s="4" t="s">
        <v>1</v>
      </c>
    </row>
    <row r="20" spans="1:6" ht="22" customHeight="1" x14ac:dyDescent="0.2">
      <c r="A20" s="2" t="s">
        <v>109</v>
      </c>
      <c r="B20" s="4">
        <v>272</v>
      </c>
      <c r="C20" s="33">
        <v>35.049999999999997</v>
      </c>
      <c r="D20" s="3">
        <f t="shared" si="2"/>
        <v>9533.5999999999985</v>
      </c>
      <c r="E20" s="4" t="s">
        <v>0</v>
      </c>
      <c r="F20" s="4" t="s">
        <v>1</v>
      </c>
    </row>
    <row r="21" spans="1:6" ht="22" customHeight="1" x14ac:dyDescent="0.2">
      <c r="A21" s="2" t="s">
        <v>110</v>
      </c>
      <c r="B21" s="4">
        <v>300</v>
      </c>
      <c r="C21" s="33">
        <v>34.5</v>
      </c>
      <c r="D21" s="3">
        <f t="shared" si="2"/>
        <v>10350</v>
      </c>
      <c r="E21" s="4" t="s">
        <v>0</v>
      </c>
      <c r="F21" s="4" t="s">
        <v>1</v>
      </c>
    </row>
    <row r="22" spans="1:6" ht="22" customHeight="1" x14ac:dyDescent="0.2">
      <c r="A22" s="2" t="s">
        <v>111</v>
      </c>
      <c r="B22" s="4">
        <v>23</v>
      </c>
      <c r="C22" s="33">
        <v>34.450000000000003</v>
      </c>
      <c r="D22" s="3">
        <f t="shared" si="2"/>
        <v>792.35</v>
      </c>
      <c r="E22" s="4" t="s">
        <v>0</v>
      </c>
      <c r="F22" s="4" t="s">
        <v>1</v>
      </c>
    </row>
    <row r="23" spans="1:6" ht="22" customHeight="1" x14ac:dyDescent="0.2">
      <c r="A23" s="2" t="s">
        <v>111</v>
      </c>
      <c r="B23" s="4">
        <v>277</v>
      </c>
      <c r="C23" s="33">
        <v>34.5</v>
      </c>
      <c r="D23" s="3">
        <f t="shared" si="2"/>
        <v>9556.5</v>
      </c>
      <c r="E23" s="4" t="s">
        <v>0</v>
      </c>
      <c r="F23" s="4" t="s">
        <v>1</v>
      </c>
    </row>
    <row r="24" spans="1:6" ht="22" customHeight="1" x14ac:dyDescent="0.2">
      <c r="A24" s="2" t="s">
        <v>112</v>
      </c>
      <c r="B24" s="4">
        <v>200</v>
      </c>
      <c r="C24" s="33">
        <v>34.5</v>
      </c>
      <c r="D24" s="3">
        <f t="shared" si="2"/>
        <v>6900</v>
      </c>
      <c r="E24" s="4" t="s">
        <v>0</v>
      </c>
      <c r="F24" s="4" t="s">
        <v>1</v>
      </c>
    </row>
    <row r="25" spans="1:6" ht="22" customHeight="1" x14ac:dyDescent="0.2">
      <c r="A25" s="2" t="s">
        <v>113</v>
      </c>
      <c r="B25" s="4">
        <v>300</v>
      </c>
      <c r="C25" s="33">
        <v>34.5</v>
      </c>
      <c r="D25" s="3">
        <f t="shared" si="2"/>
        <v>10350</v>
      </c>
      <c r="E25" s="4" t="s">
        <v>0</v>
      </c>
      <c r="F25" s="4" t="s">
        <v>1</v>
      </c>
    </row>
    <row r="26" spans="1:6" ht="22" customHeight="1" x14ac:dyDescent="0.2">
      <c r="A26" s="2" t="s">
        <v>114</v>
      </c>
      <c r="B26" s="4">
        <v>100</v>
      </c>
      <c r="C26" s="33">
        <v>34.5</v>
      </c>
      <c r="D26" s="3">
        <f t="shared" si="2"/>
        <v>3450</v>
      </c>
      <c r="E26" s="4" t="s">
        <v>0</v>
      </c>
      <c r="F26" s="4" t="s">
        <v>1</v>
      </c>
    </row>
    <row r="27" spans="1:6" ht="22" customHeight="1" x14ac:dyDescent="0.2">
      <c r="A27" s="16"/>
      <c r="B27" s="23">
        <f>SUM(B17:B26)</f>
        <v>1900</v>
      </c>
      <c r="C27" s="34"/>
      <c r="D27" s="9">
        <f>SUM(D17:D26)</f>
        <v>65934.45</v>
      </c>
      <c r="E27" s="8"/>
      <c r="F27" s="8"/>
    </row>
    <row r="28" spans="1:6" ht="22" customHeight="1" x14ac:dyDescent="0.2">
      <c r="A28" s="2" t="s">
        <v>115</v>
      </c>
      <c r="B28" s="4">
        <v>500</v>
      </c>
      <c r="C28" s="33">
        <v>34.4</v>
      </c>
      <c r="D28" s="3">
        <f>C28*B28</f>
        <v>17200</v>
      </c>
      <c r="E28" s="4" t="s">
        <v>0</v>
      </c>
      <c r="F28" s="4" t="s">
        <v>1</v>
      </c>
    </row>
    <row r="29" spans="1:6" ht="22" customHeight="1" x14ac:dyDescent="0.2">
      <c r="A29" s="2" t="s">
        <v>116</v>
      </c>
      <c r="B29" s="4">
        <v>100</v>
      </c>
      <c r="C29" s="33">
        <v>34.5</v>
      </c>
      <c r="D29" s="3">
        <f t="shared" ref="D29:D35" si="3">C29*B29</f>
        <v>3450</v>
      </c>
      <c r="E29" s="4" t="s">
        <v>0</v>
      </c>
      <c r="F29" s="4" t="s">
        <v>1</v>
      </c>
    </row>
    <row r="30" spans="1:6" ht="22" customHeight="1" x14ac:dyDescent="0.2">
      <c r="A30" s="2" t="s">
        <v>117</v>
      </c>
      <c r="B30" s="4">
        <v>30</v>
      </c>
      <c r="C30" s="33">
        <v>34.950000000000003</v>
      </c>
      <c r="D30" s="3">
        <f t="shared" si="3"/>
        <v>1048.5</v>
      </c>
      <c r="E30" s="4" t="s">
        <v>0</v>
      </c>
      <c r="F30" s="4" t="s">
        <v>1</v>
      </c>
    </row>
    <row r="31" spans="1:6" ht="22" customHeight="1" x14ac:dyDescent="0.2">
      <c r="A31" s="2" t="s">
        <v>117</v>
      </c>
      <c r="B31" s="4">
        <v>370</v>
      </c>
      <c r="C31" s="33">
        <v>35.049999999999997</v>
      </c>
      <c r="D31" s="3">
        <f t="shared" si="3"/>
        <v>12968.499999999998</v>
      </c>
      <c r="E31" s="4" t="s">
        <v>0</v>
      </c>
      <c r="F31" s="4" t="s">
        <v>1</v>
      </c>
    </row>
    <row r="32" spans="1:6" ht="22" customHeight="1" x14ac:dyDescent="0.2">
      <c r="A32" s="2" t="s">
        <v>118</v>
      </c>
      <c r="B32" s="4">
        <v>100</v>
      </c>
      <c r="C32" s="33">
        <v>35.85</v>
      </c>
      <c r="D32" s="3">
        <f t="shared" si="3"/>
        <v>3585</v>
      </c>
      <c r="E32" s="4" t="s">
        <v>0</v>
      </c>
      <c r="F32" s="4" t="s">
        <v>1</v>
      </c>
    </row>
    <row r="33" spans="1:6" ht="22" customHeight="1" x14ac:dyDescent="0.2">
      <c r="A33" s="2" t="s">
        <v>119</v>
      </c>
      <c r="B33" s="4">
        <v>100</v>
      </c>
      <c r="C33" s="33">
        <v>35.6</v>
      </c>
      <c r="D33" s="3">
        <f t="shared" si="3"/>
        <v>3560</v>
      </c>
      <c r="E33" s="4" t="s">
        <v>0</v>
      </c>
      <c r="F33" s="4" t="s">
        <v>1</v>
      </c>
    </row>
    <row r="34" spans="1:6" ht="22" customHeight="1" x14ac:dyDescent="0.2">
      <c r="A34" s="2" t="s">
        <v>120</v>
      </c>
      <c r="B34" s="4">
        <v>400</v>
      </c>
      <c r="C34" s="33">
        <v>35.9</v>
      </c>
      <c r="D34" s="3">
        <f t="shared" si="3"/>
        <v>14360</v>
      </c>
      <c r="E34" s="4" t="s">
        <v>0</v>
      </c>
      <c r="F34" s="4" t="s">
        <v>1</v>
      </c>
    </row>
    <row r="35" spans="1:6" ht="22" customHeight="1" x14ac:dyDescent="0.2">
      <c r="A35" s="2" t="s">
        <v>121</v>
      </c>
      <c r="B35" s="4">
        <v>100</v>
      </c>
      <c r="C35" s="33">
        <v>35.799999999999997</v>
      </c>
      <c r="D35" s="3">
        <f t="shared" si="3"/>
        <v>3579.9999999999995</v>
      </c>
      <c r="E35" s="4" t="s">
        <v>0</v>
      </c>
      <c r="F35" s="4" t="s">
        <v>1</v>
      </c>
    </row>
    <row r="36" spans="1:6" ht="22" customHeight="1" x14ac:dyDescent="0.2">
      <c r="A36" s="16"/>
      <c r="B36" s="23">
        <f>SUM(B28:B35)</f>
        <v>1700</v>
      </c>
      <c r="C36" s="34"/>
      <c r="D36" s="9">
        <f>SUM(D28:D35)</f>
        <v>59752</v>
      </c>
      <c r="E36" s="8"/>
      <c r="F36" s="8"/>
    </row>
    <row r="37" spans="1:6" s="1" customFormat="1" ht="22" customHeight="1" x14ac:dyDescent="0.2">
      <c r="A37" s="2" t="s">
        <v>122</v>
      </c>
      <c r="B37" s="4">
        <v>400</v>
      </c>
      <c r="C37" s="33">
        <v>35.6</v>
      </c>
      <c r="D37" s="3">
        <f>C37*B37</f>
        <v>14240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123</v>
      </c>
      <c r="B38" s="4">
        <v>150</v>
      </c>
      <c r="C38" s="33">
        <v>35.4</v>
      </c>
      <c r="D38" s="3">
        <f t="shared" ref="D38:D46" si="4">C38*B38</f>
        <v>5310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124</v>
      </c>
      <c r="B39" s="4">
        <v>400</v>
      </c>
      <c r="C39" s="33">
        <v>35.6</v>
      </c>
      <c r="D39" s="3">
        <f t="shared" si="4"/>
        <v>14240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125</v>
      </c>
      <c r="B40" s="4">
        <v>100</v>
      </c>
      <c r="C40" s="33">
        <v>35.6</v>
      </c>
      <c r="D40" s="3">
        <f t="shared" si="4"/>
        <v>3560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126</v>
      </c>
      <c r="B41" s="4">
        <v>38</v>
      </c>
      <c r="C41" s="33">
        <v>35.6</v>
      </c>
      <c r="D41" s="3">
        <f t="shared" si="4"/>
        <v>1352.8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126</v>
      </c>
      <c r="B42" s="4">
        <v>212</v>
      </c>
      <c r="C42" s="33">
        <v>35.65</v>
      </c>
      <c r="D42" s="3">
        <f t="shared" si="4"/>
        <v>7557.7999999999993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127</v>
      </c>
      <c r="B43" s="4">
        <v>268</v>
      </c>
      <c r="C43" s="33">
        <v>35.700000000000003</v>
      </c>
      <c r="D43" s="3">
        <f t="shared" si="4"/>
        <v>9567.6</v>
      </c>
      <c r="E43" s="4" t="s">
        <v>0</v>
      </c>
      <c r="F43" s="4" t="s">
        <v>1</v>
      </c>
    </row>
    <row r="44" spans="1:6" s="1" customFormat="1" ht="22" customHeight="1" x14ac:dyDescent="0.2">
      <c r="A44" s="2" t="s">
        <v>127</v>
      </c>
      <c r="B44" s="4">
        <v>32</v>
      </c>
      <c r="C44" s="33">
        <v>35.75</v>
      </c>
      <c r="D44" s="3">
        <f t="shared" si="4"/>
        <v>1144</v>
      </c>
      <c r="E44" s="4" t="s">
        <v>0</v>
      </c>
      <c r="F44" s="4" t="s">
        <v>1</v>
      </c>
    </row>
    <row r="45" spans="1:6" s="1" customFormat="1" ht="22" customHeight="1" x14ac:dyDescent="0.2">
      <c r="A45" s="2" t="s">
        <v>128</v>
      </c>
      <c r="B45" s="4">
        <v>87</v>
      </c>
      <c r="C45" s="33">
        <v>35.15</v>
      </c>
      <c r="D45" s="3">
        <f t="shared" si="4"/>
        <v>3058.0499999999997</v>
      </c>
      <c r="E45" s="4" t="s">
        <v>0</v>
      </c>
      <c r="F45" s="4" t="s">
        <v>1</v>
      </c>
    </row>
    <row r="46" spans="1:6" s="1" customFormat="1" ht="22" customHeight="1" x14ac:dyDescent="0.2">
      <c r="A46" s="2" t="s">
        <v>128</v>
      </c>
      <c r="B46" s="4">
        <v>113</v>
      </c>
      <c r="C46" s="33">
        <v>35.200000000000003</v>
      </c>
      <c r="D46" s="3">
        <f t="shared" si="4"/>
        <v>3977.6000000000004</v>
      </c>
      <c r="E46" s="4" t="s">
        <v>0</v>
      </c>
      <c r="F46" s="4" t="s">
        <v>1</v>
      </c>
    </row>
    <row r="47" spans="1:6" s="1" customFormat="1" ht="22" customHeight="1" x14ac:dyDescent="0.2">
      <c r="A47" s="16"/>
      <c r="B47" s="23">
        <f>SUM(B37:B46)</f>
        <v>1800</v>
      </c>
      <c r="C47" s="34"/>
      <c r="D47" s="9">
        <f>SUM(D37:D46)</f>
        <v>64007.850000000006</v>
      </c>
      <c r="E47" s="8"/>
      <c r="F47" s="8"/>
    </row>
    <row r="48" spans="1:6" ht="22" customHeight="1" x14ac:dyDescent="0.2">
      <c r="A48" s="17" t="s">
        <v>97</v>
      </c>
      <c r="B48" s="24">
        <f>B8+B16+B27+B36+B47</f>
        <v>9100</v>
      </c>
      <c r="C48" s="35">
        <f>D48/B48</f>
        <v>35.356252747252746</v>
      </c>
      <c r="D48" s="19">
        <f>SUM(D8+D16+D27+D36+D47)</f>
        <v>321741.90000000002</v>
      </c>
      <c r="E48" s="18" t="s">
        <v>0</v>
      </c>
      <c r="F48" s="18" t="s">
        <v>1</v>
      </c>
    </row>
    <row r="53" spans="1:6" s="3" customFormat="1" ht="22" customHeight="1" x14ac:dyDescent="0.2">
      <c r="A53" s="7"/>
      <c r="B53" s="31"/>
      <c r="C53" s="33"/>
      <c r="E53" s="4"/>
      <c r="F53" s="4"/>
    </row>
  </sheetData>
  <pageMargins left="0.7" right="0.7" top="0.75" bottom="0.75" header="0.3" footer="0.3"/>
  <pageSetup paperSize="9" scale="74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FDC19-8DE0-F042-8BB5-E0754C049373}">
  <sheetPr>
    <tabColor theme="3" tint="0.89999084444715716"/>
    <pageSetUpPr fitToPage="1"/>
  </sheetPr>
  <dimension ref="A1:F37"/>
  <sheetViews>
    <sheetView workbookViewId="0">
      <selection activeCell="A33" sqref="A3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73</v>
      </c>
      <c r="B2" s="4">
        <v>36</v>
      </c>
      <c r="C2" s="33">
        <v>35.9</v>
      </c>
      <c r="D2" s="3">
        <f>C2*B2</f>
        <v>1292.3999999999999</v>
      </c>
      <c r="E2" s="4" t="s">
        <v>0</v>
      </c>
      <c r="F2" s="4" t="s">
        <v>1</v>
      </c>
    </row>
    <row r="3" spans="1:6" ht="22" customHeight="1" x14ac:dyDescent="0.2">
      <c r="A3" s="2" t="s">
        <v>74</v>
      </c>
      <c r="B3" s="4">
        <v>150</v>
      </c>
      <c r="C3" s="33">
        <v>35.9</v>
      </c>
      <c r="D3" s="3">
        <f t="shared" ref="D3:D9" si="0">C3*B3</f>
        <v>5385</v>
      </c>
      <c r="E3" s="4" t="s">
        <v>0</v>
      </c>
      <c r="F3" s="4" t="s">
        <v>1</v>
      </c>
    </row>
    <row r="4" spans="1:6" ht="22" customHeight="1" x14ac:dyDescent="0.2">
      <c r="A4" s="2" t="s">
        <v>75</v>
      </c>
      <c r="B4" s="4">
        <v>56</v>
      </c>
      <c r="C4" s="33">
        <v>35.9</v>
      </c>
      <c r="D4" s="3">
        <f t="shared" si="0"/>
        <v>2010.3999999999999</v>
      </c>
      <c r="E4" s="4" t="s">
        <v>0</v>
      </c>
      <c r="F4" s="4" t="s">
        <v>1</v>
      </c>
    </row>
    <row r="5" spans="1:6" ht="22" customHeight="1" x14ac:dyDescent="0.2">
      <c r="A5" s="2" t="s">
        <v>76</v>
      </c>
      <c r="B5" s="4">
        <v>123</v>
      </c>
      <c r="C5" s="33">
        <v>36.5</v>
      </c>
      <c r="D5" s="3">
        <f t="shared" si="0"/>
        <v>4489.5</v>
      </c>
      <c r="E5" s="4" t="s">
        <v>0</v>
      </c>
      <c r="F5" s="4" t="s">
        <v>1</v>
      </c>
    </row>
    <row r="6" spans="1:6" ht="22" customHeight="1" x14ac:dyDescent="0.2">
      <c r="A6" s="2" t="s">
        <v>76</v>
      </c>
      <c r="B6" s="4">
        <v>133</v>
      </c>
      <c r="C6" s="33">
        <v>36.5</v>
      </c>
      <c r="D6" s="3">
        <f t="shared" si="0"/>
        <v>4854.5</v>
      </c>
      <c r="E6" s="4" t="s">
        <v>0</v>
      </c>
      <c r="F6" s="4" t="s">
        <v>1</v>
      </c>
    </row>
    <row r="7" spans="1:6" ht="22" customHeight="1" x14ac:dyDescent="0.2">
      <c r="A7" s="2" t="s">
        <v>76</v>
      </c>
      <c r="B7" s="4">
        <v>544</v>
      </c>
      <c r="C7" s="33">
        <v>36.5</v>
      </c>
      <c r="D7" s="3">
        <f t="shared" si="0"/>
        <v>19856</v>
      </c>
      <c r="E7" s="4" t="s">
        <v>0</v>
      </c>
      <c r="F7" s="4" t="s">
        <v>1</v>
      </c>
    </row>
    <row r="8" spans="1:6" ht="22" customHeight="1" x14ac:dyDescent="0.2">
      <c r="A8" s="2" t="s">
        <v>77</v>
      </c>
      <c r="B8" s="4">
        <v>4</v>
      </c>
      <c r="C8" s="33">
        <v>35.9</v>
      </c>
      <c r="D8" s="3">
        <f t="shared" si="0"/>
        <v>143.6</v>
      </c>
      <c r="E8" s="4" t="s">
        <v>0</v>
      </c>
      <c r="F8" s="4" t="s">
        <v>1</v>
      </c>
    </row>
    <row r="9" spans="1:6" ht="22" customHeight="1" x14ac:dyDescent="0.2">
      <c r="A9" s="2" t="s">
        <v>78</v>
      </c>
      <c r="B9" s="4">
        <v>504</v>
      </c>
      <c r="C9" s="33">
        <v>36.25</v>
      </c>
      <c r="D9" s="3">
        <f t="shared" si="0"/>
        <v>18270</v>
      </c>
      <c r="E9" s="4" t="s">
        <v>0</v>
      </c>
      <c r="F9" s="4" t="s">
        <v>1</v>
      </c>
    </row>
    <row r="10" spans="1:6" ht="22" customHeight="1" x14ac:dyDescent="0.2">
      <c r="A10" s="27"/>
      <c r="B10" s="23">
        <f>SUM(B2:B9)</f>
        <v>1550</v>
      </c>
      <c r="C10" s="23"/>
      <c r="D10" s="9">
        <f>SUM(D2:D9)</f>
        <v>56301.4</v>
      </c>
      <c r="E10" s="8"/>
      <c r="F10" s="8"/>
    </row>
    <row r="11" spans="1:6" ht="22" customHeight="1" x14ac:dyDescent="0.2">
      <c r="A11" s="2" t="s">
        <v>79</v>
      </c>
      <c r="B11" s="4">
        <v>500</v>
      </c>
      <c r="C11" s="33">
        <v>36.25</v>
      </c>
      <c r="D11" s="3">
        <f t="shared" ref="D11:D14" si="1">C11*B11</f>
        <v>18125</v>
      </c>
      <c r="E11" s="4" t="s">
        <v>0</v>
      </c>
      <c r="F11" s="4" t="s">
        <v>1</v>
      </c>
    </row>
    <row r="12" spans="1:6" ht="22" customHeight="1" x14ac:dyDescent="0.2">
      <c r="A12" s="2" t="s">
        <v>80</v>
      </c>
      <c r="B12" s="4">
        <v>441</v>
      </c>
      <c r="C12" s="33">
        <v>36.25</v>
      </c>
      <c r="D12" s="3">
        <f t="shared" si="1"/>
        <v>15986.25</v>
      </c>
      <c r="E12" s="4" t="s">
        <v>0</v>
      </c>
      <c r="F12" s="4" t="s">
        <v>1</v>
      </c>
    </row>
    <row r="13" spans="1:6" ht="22" customHeight="1" x14ac:dyDescent="0.2">
      <c r="A13" s="2" t="s">
        <v>81</v>
      </c>
      <c r="B13" s="4">
        <v>150</v>
      </c>
      <c r="C13" s="33">
        <v>36.700000000000003</v>
      </c>
      <c r="D13" s="3">
        <f t="shared" si="1"/>
        <v>5505</v>
      </c>
      <c r="E13" s="4" t="s">
        <v>0</v>
      </c>
      <c r="F13" s="4" t="s">
        <v>1</v>
      </c>
    </row>
    <row r="14" spans="1:6" ht="22" customHeight="1" x14ac:dyDescent="0.2">
      <c r="A14" s="2" t="s">
        <v>82</v>
      </c>
      <c r="B14" s="4">
        <v>509</v>
      </c>
      <c r="C14" s="33">
        <v>36.950000000000003</v>
      </c>
      <c r="D14" s="3">
        <f t="shared" si="1"/>
        <v>18807.550000000003</v>
      </c>
      <c r="E14" s="4" t="s">
        <v>0</v>
      </c>
      <c r="F14" s="4" t="s">
        <v>1</v>
      </c>
    </row>
    <row r="15" spans="1:6" ht="22" customHeight="1" x14ac:dyDescent="0.2">
      <c r="A15" s="16"/>
      <c r="B15" s="23">
        <f>SUM(B11:B14)</f>
        <v>1600</v>
      </c>
      <c r="C15" s="34"/>
      <c r="D15" s="9">
        <f>SUM(D11:D14)</f>
        <v>58423.8</v>
      </c>
      <c r="E15" s="8"/>
      <c r="F15" s="8"/>
    </row>
    <row r="16" spans="1:6" ht="22" customHeight="1" x14ac:dyDescent="0.2">
      <c r="A16" s="2" t="s">
        <v>83</v>
      </c>
      <c r="B16" s="4">
        <v>312</v>
      </c>
      <c r="C16" s="33">
        <v>36.799999999999997</v>
      </c>
      <c r="D16" s="3">
        <f t="shared" ref="D16:D19" si="2">C16*B16</f>
        <v>11481.599999999999</v>
      </c>
      <c r="E16" s="4" t="s">
        <v>0</v>
      </c>
      <c r="F16" s="4" t="s">
        <v>1</v>
      </c>
    </row>
    <row r="17" spans="1:6" ht="22" customHeight="1" x14ac:dyDescent="0.2">
      <c r="A17" s="2" t="s">
        <v>84</v>
      </c>
      <c r="B17" s="4">
        <v>322</v>
      </c>
      <c r="C17" s="33">
        <v>36.700000000000003</v>
      </c>
      <c r="D17" s="3">
        <f t="shared" si="2"/>
        <v>11817.400000000001</v>
      </c>
      <c r="E17" s="4" t="s">
        <v>0</v>
      </c>
      <c r="F17" s="4" t="s">
        <v>1</v>
      </c>
    </row>
    <row r="18" spans="1:6" ht="22" customHeight="1" x14ac:dyDescent="0.2">
      <c r="A18" s="2" t="s">
        <v>85</v>
      </c>
      <c r="B18" s="4">
        <v>466</v>
      </c>
      <c r="C18" s="33">
        <v>37.049999999999997</v>
      </c>
      <c r="D18" s="3">
        <f t="shared" si="2"/>
        <v>17265.3</v>
      </c>
      <c r="E18" s="4" t="s">
        <v>0</v>
      </c>
      <c r="F18" s="4" t="s">
        <v>1</v>
      </c>
    </row>
    <row r="19" spans="1:6" ht="22" customHeight="1" x14ac:dyDescent="0.2">
      <c r="A19" s="2" t="s">
        <v>86</v>
      </c>
      <c r="B19" s="4">
        <v>500</v>
      </c>
      <c r="C19" s="33">
        <v>36.799999999999997</v>
      </c>
      <c r="D19" s="3">
        <f t="shared" si="2"/>
        <v>18400</v>
      </c>
      <c r="E19" s="4" t="s">
        <v>0</v>
      </c>
      <c r="F19" s="4" t="s">
        <v>1</v>
      </c>
    </row>
    <row r="20" spans="1:6" ht="22" customHeight="1" x14ac:dyDescent="0.2">
      <c r="A20" s="16"/>
      <c r="B20" s="23">
        <f>SUM(B16:B19)</f>
        <v>1600</v>
      </c>
      <c r="C20" s="34"/>
      <c r="D20" s="9">
        <f>SUM(D16:D19)</f>
        <v>58964.3</v>
      </c>
      <c r="E20" s="8"/>
      <c r="F20" s="8"/>
    </row>
    <row r="21" spans="1:6" ht="22" customHeight="1" x14ac:dyDescent="0.2">
      <c r="A21" s="2" t="s">
        <v>87</v>
      </c>
      <c r="B21" s="4">
        <v>486</v>
      </c>
      <c r="C21" s="33">
        <v>35.6</v>
      </c>
      <c r="D21" s="3">
        <f t="shared" ref="D21:D24" si="3">C21*B21</f>
        <v>17301.600000000002</v>
      </c>
      <c r="E21" s="4" t="s">
        <v>0</v>
      </c>
      <c r="F21" s="4" t="s">
        <v>1</v>
      </c>
    </row>
    <row r="22" spans="1:6" ht="22" customHeight="1" x14ac:dyDescent="0.2">
      <c r="A22" s="2" t="s">
        <v>88</v>
      </c>
      <c r="B22" s="4">
        <v>466</v>
      </c>
      <c r="C22" s="33">
        <v>36</v>
      </c>
      <c r="D22" s="3">
        <f t="shared" si="3"/>
        <v>16776</v>
      </c>
      <c r="E22" s="4" t="s">
        <v>0</v>
      </c>
      <c r="F22" s="4" t="s">
        <v>1</v>
      </c>
    </row>
    <row r="23" spans="1:6" ht="22" customHeight="1" x14ac:dyDescent="0.2">
      <c r="A23" s="2" t="s">
        <v>89</v>
      </c>
      <c r="B23" s="4">
        <v>31</v>
      </c>
      <c r="C23" s="33">
        <v>35.950000000000003</v>
      </c>
      <c r="D23" s="3">
        <f t="shared" si="3"/>
        <v>1114.45</v>
      </c>
      <c r="E23" s="4" t="s">
        <v>0</v>
      </c>
      <c r="F23" s="4" t="s">
        <v>1</v>
      </c>
    </row>
    <row r="24" spans="1:6" ht="22" customHeight="1" x14ac:dyDescent="0.2">
      <c r="A24" s="2" t="s">
        <v>90</v>
      </c>
      <c r="B24" s="4">
        <v>617</v>
      </c>
      <c r="C24" s="33">
        <v>35.9</v>
      </c>
      <c r="D24" s="3">
        <f t="shared" si="3"/>
        <v>22150.3</v>
      </c>
      <c r="E24" s="4" t="s">
        <v>0</v>
      </c>
      <c r="F24" s="4" t="s">
        <v>1</v>
      </c>
    </row>
    <row r="25" spans="1:6" ht="22" customHeight="1" x14ac:dyDescent="0.2">
      <c r="A25" s="16"/>
      <c r="B25" s="23">
        <f>SUM(B21:B24)</f>
        <v>1600</v>
      </c>
      <c r="C25" s="34"/>
      <c r="D25" s="9">
        <f>SUM(D21:D24)</f>
        <v>57342.350000000006</v>
      </c>
      <c r="E25" s="8"/>
      <c r="F25" s="8"/>
    </row>
    <row r="26" spans="1:6" s="1" customFormat="1" ht="22" customHeight="1" x14ac:dyDescent="0.2">
      <c r="A26" s="2" t="s">
        <v>91</v>
      </c>
      <c r="B26" s="4">
        <v>61</v>
      </c>
      <c r="C26" s="33">
        <v>36.049999999999997</v>
      </c>
      <c r="D26" s="3">
        <f t="shared" ref="D26:D30" si="4">C26*B26</f>
        <v>2199.0499999999997</v>
      </c>
      <c r="E26" s="4" t="s">
        <v>0</v>
      </c>
      <c r="F26" s="4" t="s">
        <v>1</v>
      </c>
    </row>
    <row r="27" spans="1:6" s="1" customFormat="1" ht="22" customHeight="1" x14ac:dyDescent="0.2">
      <c r="A27" s="2" t="s">
        <v>91</v>
      </c>
      <c r="B27" s="4">
        <v>681</v>
      </c>
      <c r="C27" s="33">
        <v>36.1</v>
      </c>
      <c r="D27" s="3">
        <f t="shared" si="4"/>
        <v>24584.100000000002</v>
      </c>
      <c r="E27" s="4" t="s">
        <v>0</v>
      </c>
      <c r="F27" s="4" t="s">
        <v>1</v>
      </c>
    </row>
    <row r="28" spans="1:6" s="1" customFormat="1" ht="22" customHeight="1" x14ac:dyDescent="0.2">
      <c r="A28" s="2" t="s">
        <v>92</v>
      </c>
      <c r="B28" s="4">
        <v>354</v>
      </c>
      <c r="C28" s="33">
        <v>36.299999999999997</v>
      </c>
      <c r="D28" s="3">
        <f t="shared" si="4"/>
        <v>12850.199999999999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93</v>
      </c>
      <c r="B29" s="4">
        <v>304</v>
      </c>
      <c r="C29" s="33">
        <v>36.049999999999997</v>
      </c>
      <c r="D29" s="3">
        <f t="shared" si="4"/>
        <v>10959.199999999999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94</v>
      </c>
      <c r="B30" s="4">
        <v>200</v>
      </c>
      <c r="C30" s="33">
        <v>35.950000000000003</v>
      </c>
      <c r="D30" s="3">
        <f t="shared" si="4"/>
        <v>7190.0000000000009</v>
      </c>
      <c r="E30" s="4" t="s">
        <v>0</v>
      </c>
      <c r="F30" s="4" t="s">
        <v>1</v>
      </c>
    </row>
    <row r="31" spans="1:6" s="1" customFormat="1" ht="22" customHeight="1" x14ac:dyDescent="0.2">
      <c r="A31" s="16"/>
      <c r="B31" s="23">
        <f>SUM(B26:B30)</f>
        <v>1600</v>
      </c>
      <c r="C31" s="34"/>
      <c r="D31" s="9">
        <f>SUM(D26:D30)</f>
        <v>57782.549999999996</v>
      </c>
      <c r="E31" s="8"/>
      <c r="F31" s="8"/>
    </row>
    <row r="32" spans="1:6" ht="22" customHeight="1" x14ac:dyDescent="0.2">
      <c r="A32" s="17" t="s">
        <v>96</v>
      </c>
      <c r="B32" s="24">
        <f>B10+B15+B20+B25+B31</f>
        <v>7950</v>
      </c>
      <c r="C32" s="35">
        <f>D32/B32</f>
        <v>36.328855345911954</v>
      </c>
      <c r="D32" s="19">
        <f>SUM(D10+D15+D20+D25+D31)</f>
        <v>288814.40000000002</v>
      </c>
      <c r="E32" s="18" t="s">
        <v>0</v>
      </c>
      <c r="F32" s="18" t="s">
        <v>1</v>
      </c>
    </row>
    <row r="37" spans="1:6" s="3" customFormat="1" ht="22" customHeight="1" x14ac:dyDescent="0.2">
      <c r="A37" s="7"/>
      <c r="B37" s="31"/>
      <c r="C37" s="33"/>
      <c r="E37" s="4"/>
      <c r="F37" s="4"/>
    </row>
  </sheetData>
  <phoneticPr fontId="7" type="noConversion"/>
  <pageMargins left="0.7" right="0.7" top="0.75" bottom="0.75" header="0.3" footer="0.3"/>
  <pageSetup paperSize="9" scale="74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0202-45BF-0449-9E4C-095F0D615A6A}">
  <sheetPr>
    <tabColor theme="3" tint="0.89999084444715716"/>
    <pageSetUpPr fitToPage="1"/>
  </sheetPr>
  <dimension ref="A1:F50"/>
  <sheetViews>
    <sheetView topLeftCell="A16" workbookViewId="0">
      <selection activeCell="G15" sqref="G1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39</v>
      </c>
      <c r="B2" s="4">
        <v>58</v>
      </c>
      <c r="C2" s="33">
        <v>33.35</v>
      </c>
      <c r="D2" s="3">
        <f>C2*B2</f>
        <v>1934.3000000000002</v>
      </c>
      <c r="E2" s="4" t="s">
        <v>0</v>
      </c>
      <c r="F2" s="4" t="s">
        <v>1</v>
      </c>
    </row>
    <row r="3" spans="1:6" ht="22" customHeight="1" x14ac:dyDescent="0.2">
      <c r="A3" s="2" t="s">
        <v>39</v>
      </c>
      <c r="B3" s="4">
        <v>442</v>
      </c>
      <c r="C3" s="33">
        <v>33.549999999999997</v>
      </c>
      <c r="D3" s="3">
        <f t="shared" ref="D3:D6" si="0">C3*B3</f>
        <v>14829.099999999999</v>
      </c>
      <c r="E3" s="4" t="s">
        <v>0</v>
      </c>
      <c r="F3" s="4" t="s">
        <v>1</v>
      </c>
    </row>
    <row r="4" spans="1:6" ht="22" customHeight="1" x14ac:dyDescent="0.2">
      <c r="A4" s="2" t="s">
        <v>40</v>
      </c>
      <c r="B4" s="4">
        <v>150</v>
      </c>
      <c r="C4" s="33">
        <v>33.5</v>
      </c>
      <c r="D4" s="3">
        <f t="shared" si="0"/>
        <v>5025</v>
      </c>
      <c r="E4" s="4" t="s">
        <v>0</v>
      </c>
      <c r="F4" s="4" t="s">
        <v>1</v>
      </c>
    </row>
    <row r="5" spans="1:6" ht="22" customHeight="1" x14ac:dyDescent="0.2">
      <c r="A5" s="2" t="s">
        <v>41</v>
      </c>
      <c r="B5" s="4">
        <v>200</v>
      </c>
      <c r="C5" s="33">
        <v>33.65</v>
      </c>
      <c r="D5" s="3">
        <f t="shared" si="0"/>
        <v>6730</v>
      </c>
      <c r="E5" s="4" t="s">
        <v>0</v>
      </c>
      <c r="F5" s="4" t="s">
        <v>1</v>
      </c>
    </row>
    <row r="6" spans="1:6" ht="22" customHeight="1" x14ac:dyDescent="0.2">
      <c r="A6" s="2" t="s">
        <v>42</v>
      </c>
      <c r="B6" s="4">
        <v>1562</v>
      </c>
      <c r="C6" s="33">
        <v>33.549999999999997</v>
      </c>
      <c r="D6" s="3">
        <f t="shared" si="0"/>
        <v>52405.1</v>
      </c>
      <c r="E6" s="4" t="s">
        <v>0</v>
      </c>
      <c r="F6" s="4" t="s">
        <v>1</v>
      </c>
    </row>
    <row r="7" spans="1:6" ht="22" customHeight="1" x14ac:dyDescent="0.2">
      <c r="A7" s="27"/>
      <c r="B7" s="23">
        <f>SUM(B2:B6)</f>
        <v>2412</v>
      </c>
      <c r="C7" s="23"/>
      <c r="D7" s="9">
        <f>SUM(D2:D6)</f>
        <v>80923.5</v>
      </c>
      <c r="E7" s="8"/>
      <c r="F7" s="8"/>
    </row>
    <row r="8" spans="1:6" ht="22" customHeight="1" x14ac:dyDescent="0.2">
      <c r="A8" s="2" t="s">
        <v>43</v>
      </c>
      <c r="B8" s="4">
        <v>500</v>
      </c>
      <c r="C8" s="33">
        <v>33.9</v>
      </c>
      <c r="D8" s="3">
        <f t="shared" ref="D8:D15" si="1">C8*B8</f>
        <v>16950</v>
      </c>
      <c r="E8" s="4" t="s">
        <v>0</v>
      </c>
      <c r="F8" s="4" t="s">
        <v>1</v>
      </c>
    </row>
    <row r="9" spans="1:6" ht="22" customHeight="1" x14ac:dyDescent="0.2">
      <c r="A9" s="2" t="s">
        <v>44</v>
      </c>
      <c r="B9" s="4">
        <v>100</v>
      </c>
      <c r="C9" s="33">
        <v>33.4</v>
      </c>
      <c r="D9" s="3">
        <f t="shared" si="1"/>
        <v>3340</v>
      </c>
      <c r="E9" s="4" t="s">
        <v>0</v>
      </c>
      <c r="F9" s="4" t="s">
        <v>1</v>
      </c>
    </row>
    <row r="10" spans="1:6" ht="22" customHeight="1" x14ac:dyDescent="0.2">
      <c r="A10" s="2" t="s">
        <v>45</v>
      </c>
      <c r="B10" s="4">
        <v>150</v>
      </c>
      <c r="C10" s="33">
        <v>33.9</v>
      </c>
      <c r="D10" s="3">
        <f t="shared" si="1"/>
        <v>5085</v>
      </c>
      <c r="E10" s="4" t="s">
        <v>0</v>
      </c>
      <c r="F10" s="4" t="s">
        <v>1</v>
      </c>
    </row>
    <row r="11" spans="1:6" ht="22" customHeight="1" x14ac:dyDescent="0.2">
      <c r="A11" s="2" t="s">
        <v>46</v>
      </c>
      <c r="B11" s="4">
        <v>350</v>
      </c>
      <c r="C11" s="33">
        <v>33.950000000000003</v>
      </c>
      <c r="D11" s="3">
        <f t="shared" si="1"/>
        <v>11882.500000000002</v>
      </c>
      <c r="E11" s="4" t="s">
        <v>0</v>
      </c>
      <c r="F11" s="4" t="s">
        <v>1</v>
      </c>
    </row>
    <row r="12" spans="1:6" ht="22" customHeight="1" x14ac:dyDescent="0.2">
      <c r="A12" s="2" t="s">
        <v>47</v>
      </c>
      <c r="B12" s="4">
        <v>220</v>
      </c>
      <c r="C12" s="33">
        <v>34</v>
      </c>
      <c r="D12" s="3">
        <f t="shared" si="1"/>
        <v>7480</v>
      </c>
      <c r="E12" s="4" t="s">
        <v>0</v>
      </c>
      <c r="F12" s="4" t="s">
        <v>1</v>
      </c>
    </row>
    <row r="13" spans="1:6" ht="22" customHeight="1" x14ac:dyDescent="0.2">
      <c r="A13" s="2" t="s">
        <v>48</v>
      </c>
      <c r="B13" s="4">
        <v>180</v>
      </c>
      <c r="C13" s="33">
        <v>33.9</v>
      </c>
      <c r="D13" s="3">
        <f t="shared" si="1"/>
        <v>6102</v>
      </c>
      <c r="E13" s="4" t="s">
        <v>0</v>
      </c>
      <c r="F13" s="4" t="s">
        <v>1</v>
      </c>
    </row>
    <row r="14" spans="1:6" ht="22" customHeight="1" x14ac:dyDescent="0.2">
      <c r="A14" s="2" t="s">
        <v>49</v>
      </c>
      <c r="B14" s="4">
        <v>100</v>
      </c>
      <c r="C14" s="33">
        <v>34</v>
      </c>
      <c r="D14" s="3">
        <f t="shared" si="1"/>
        <v>3400</v>
      </c>
      <c r="E14" s="4" t="s">
        <v>0</v>
      </c>
      <c r="F14" s="4" t="s">
        <v>1</v>
      </c>
    </row>
    <row r="15" spans="1:6" ht="22" customHeight="1" x14ac:dyDescent="0.2">
      <c r="A15" s="2" t="s">
        <v>50</v>
      </c>
      <c r="B15" s="4">
        <v>1100</v>
      </c>
      <c r="C15" s="33">
        <v>34.1</v>
      </c>
      <c r="D15" s="3">
        <f t="shared" si="1"/>
        <v>37510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SUM(B8:B15)</f>
        <v>2700</v>
      </c>
      <c r="C16" s="34"/>
      <c r="D16" s="9">
        <f>SUM(D8:D15)</f>
        <v>91749.5</v>
      </c>
      <c r="E16" s="8"/>
      <c r="F16" s="8"/>
    </row>
    <row r="17" spans="1:6" ht="22" customHeight="1" x14ac:dyDescent="0.2">
      <c r="A17" s="2" t="s">
        <v>51</v>
      </c>
      <c r="B17" s="4">
        <v>400</v>
      </c>
      <c r="C17" s="33">
        <v>35</v>
      </c>
      <c r="D17" s="3">
        <f t="shared" ref="D17:D22" si="2">C17*B17</f>
        <v>14000</v>
      </c>
      <c r="E17" s="4" t="s">
        <v>0</v>
      </c>
      <c r="F17" s="4" t="s">
        <v>1</v>
      </c>
    </row>
    <row r="18" spans="1:6" ht="22" customHeight="1" x14ac:dyDescent="0.2">
      <c r="A18" s="2" t="s">
        <v>52</v>
      </c>
      <c r="B18" s="4">
        <v>200</v>
      </c>
      <c r="C18" s="33">
        <v>34.700000000000003</v>
      </c>
      <c r="D18" s="3">
        <f t="shared" si="2"/>
        <v>6940.0000000000009</v>
      </c>
      <c r="E18" s="4" t="s">
        <v>0</v>
      </c>
      <c r="F18" s="4" t="s">
        <v>1</v>
      </c>
    </row>
    <row r="19" spans="1:6" ht="22" customHeight="1" x14ac:dyDescent="0.2">
      <c r="A19" s="2" t="s">
        <v>53</v>
      </c>
      <c r="B19" s="4">
        <v>300</v>
      </c>
      <c r="C19" s="33">
        <v>34.5</v>
      </c>
      <c r="D19" s="3">
        <f t="shared" si="2"/>
        <v>10350</v>
      </c>
      <c r="E19" s="4" t="s">
        <v>0</v>
      </c>
      <c r="F19" s="4" t="s">
        <v>1</v>
      </c>
    </row>
    <row r="20" spans="1:6" ht="22" customHeight="1" x14ac:dyDescent="0.2">
      <c r="A20" s="2" t="s">
        <v>54</v>
      </c>
      <c r="B20" s="4">
        <v>100</v>
      </c>
      <c r="C20" s="33">
        <v>34.65</v>
      </c>
      <c r="D20" s="3">
        <f t="shared" si="2"/>
        <v>3465</v>
      </c>
      <c r="E20" s="4" t="s">
        <v>0</v>
      </c>
      <c r="F20" s="4" t="s">
        <v>1</v>
      </c>
    </row>
    <row r="21" spans="1:6" ht="22" customHeight="1" x14ac:dyDescent="0.2">
      <c r="A21" s="2" t="s">
        <v>55</v>
      </c>
      <c r="B21" s="4">
        <v>100</v>
      </c>
      <c r="C21" s="33">
        <v>34.700000000000003</v>
      </c>
      <c r="D21" s="3">
        <f t="shared" si="2"/>
        <v>3470.0000000000005</v>
      </c>
      <c r="E21" s="4" t="s">
        <v>0</v>
      </c>
      <c r="F21" s="4" t="s">
        <v>1</v>
      </c>
    </row>
    <row r="22" spans="1:6" ht="22" customHeight="1" x14ac:dyDescent="0.2">
      <c r="A22" s="2" t="s">
        <v>56</v>
      </c>
      <c r="B22" s="4">
        <v>1100</v>
      </c>
      <c r="C22" s="33">
        <v>35.15</v>
      </c>
      <c r="D22" s="3">
        <f t="shared" si="2"/>
        <v>38665</v>
      </c>
      <c r="E22" s="4" t="s">
        <v>0</v>
      </c>
      <c r="F22" s="4" t="s">
        <v>1</v>
      </c>
    </row>
    <row r="23" spans="1:6" ht="22" customHeight="1" x14ac:dyDescent="0.2">
      <c r="A23" s="16"/>
      <c r="B23" s="23">
        <f>SUM(B17:B22)</f>
        <v>2200</v>
      </c>
      <c r="C23" s="34"/>
      <c r="D23" s="9">
        <f>SUM(D17:D22)</f>
        <v>76890</v>
      </c>
      <c r="E23" s="8"/>
      <c r="F23" s="8"/>
    </row>
    <row r="24" spans="1:6" ht="22" customHeight="1" x14ac:dyDescent="0.2">
      <c r="A24" s="2" t="s">
        <v>57</v>
      </c>
      <c r="B24" s="4">
        <v>100</v>
      </c>
      <c r="C24" s="33">
        <v>34.5</v>
      </c>
      <c r="D24" s="3">
        <f t="shared" ref="D24:D32" si="3">C24*B24</f>
        <v>3450</v>
      </c>
      <c r="E24" s="4" t="s">
        <v>0</v>
      </c>
      <c r="F24" s="4" t="s">
        <v>1</v>
      </c>
    </row>
    <row r="25" spans="1:6" ht="22" customHeight="1" x14ac:dyDescent="0.2">
      <c r="A25" s="2" t="s">
        <v>58</v>
      </c>
      <c r="B25" s="4">
        <v>24</v>
      </c>
      <c r="C25" s="33">
        <v>34.950000000000003</v>
      </c>
      <c r="D25" s="3">
        <f t="shared" si="3"/>
        <v>838.80000000000007</v>
      </c>
      <c r="E25" s="4" t="s">
        <v>0</v>
      </c>
      <c r="F25" s="4" t="s">
        <v>1</v>
      </c>
    </row>
    <row r="26" spans="1:6" ht="22" customHeight="1" x14ac:dyDescent="0.2">
      <c r="A26" s="2" t="s">
        <v>58</v>
      </c>
      <c r="B26" s="4">
        <v>318</v>
      </c>
      <c r="C26" s="33">
        <v>35</v>
      </c>
      <c r="D26" s="3">
        <f t="shared" si="3"/>
        <v>11130</v>
      </c>
      <c r="E26" s="4" t="s">
        <v>0</v>
      </c>
      <c r="F26" s="4" t="s">
        <v>1</v>
      </c>
    </row>
    <row r="27" spans="1:6" ht="22" customHeight="1" x14ac:dyDescent="0.2">
      <c r="A27" s="2" t="s">
        <v>58</v>
      </c>
      <c r="B27" s="4">
        <v>258</v>
      </c>
      <c r="C27" s="33">
        <v>35.1</v>
      </c>
      <c r="D27" s="3">
        <f t="shared" si="3"/>
        <v>9055.8000000000011</v>
      </c>
      <c r="E27" s="4" t="s">
        <v>0</v>
      </c>
      <c r="F27" s="4" t="s">
        <v>1</v>
      </c>
    </row>
    <row r="28" spans="1:6" ht="22" customHeight="1" x14ac:dyDescent="0.2">
      <c r="A28" s="2" t="s">
        <v>59</v>
      </c>
      <c r="B28" s="4">
        <v>150</v>
      </c>
      <c r="C28" s="33">
        <v>35</v>
      </c>
      <c r="D28" s="3">
        <f t="shared" si="3"/>
        <v>5250</v>
      </c>
      <c r="E28" s="4" t="s">
        <v>0</v>
      </c>
      <c r="F28" s="4" t="s">
        <v>1</v>
      </c>
    </row>
    <row r="29" spans="1:6" ht="22" customHeight="1" x14ac:dyDescent="0.2">
      <c r="A29" s="2" t="s">
        <v>60</v>
      </c>
      <c r="B29" s="4">
        <v>150</v>
      </c>
      <c r="C29" s="33">
        <v>35</v>
      </c>
      <c r="D29" s="3">
        <f t="shared" si="3"/>
        <v>5250</v>
      </c>
      <c r="E29" s="4" t="s">
        <v>0</v>
      </c>
      <c r="F29" s="4" t="s">
        <v>1</v>
      </c>
    </row>
    <row r="30" spans="1:6" ht="22" customHeight="1" x14ac:dyDescent="0.2">
      <c r="A30" s="2" t="s">
        <v>61</v>
      </c>
      <c r="B30" s="4">
        <v>200</v>
      </c>
      <c r="C30" s="33">
        <v>35</v>
      </c>
      <c r="D30" s="3">
        <f t="shared" si="3"/>
        <v>7000</v>
      </c>
      <c r="E30" s="4" t="s">
        <v>0</v>
      </c>
      <c r="F30" s="4" t="s">
        <v>1</v>
      </c>
    </row>
    <row r="31" spans="1:6" ht="22" customHeight="1" x14ac:dyDescent="0.2">
      <c r="A31" s="2" t="s">
        <v>62</v>
      </c>
      <c r="B31" s="4">
        <v>100</v>
      </c>
      <c r="C31" s="33">
        <v>35.25</v>
      </c>
      <c r="D31" s="3">
        <f t="shared" si="3"/>
        <v>3525</v>
      </c>
      <c r="E31" s="4" t="s">
        <v>0</v>
      </c>
      <c r="F31" s="4" t="s">
        <v>1</v>
      </c>
    </row>
    <row r="32" spans="1:6" ht="22" customHeight="1" x14ac:dyDescent="0.2">
      <c r="A32" s="2" t="s">
        <v>63</v>
      </c>
      <c r="B32" s="4">
        <v>800</v>
      </c>
      <c r="C32" s="33">
        <v>35</v>
      </c>
      <c r="D32" s="3">
        <f t="shared" si="3"/>
        <v>28000</v>
      </c>
      <c r="E32" s="4" t="s">
        <v>0</v>
      </c>
      <c r="F32" s="4" t="s">
        <v>1</v>
      </c>
    </row>
    <row r="33" spans="1:6" ht="22" customHeight="1" x14ac:dyDescent="0.2">
      <c r="A33" s="16"/>
      <c r="B33" s="23">
        <f>SUM(B24:B32)</f>
        <v>2100</v>
      </c>
      <c r="C33" s="34"/>
      <c r="D33" s="9">
        <f>SUM(D24:D32)</f>
        <v>73499.600000000006</v>
      </c>
      <c r="E33" s="8"/>
      <c r="F33" s="8"/>
    </row>
    <row r="34" spans="1:6" s="1" customFormat="1" ht="22" customHeight="1" x14ac:dyDescent="0.2">
      <c r="A34" s="2" t="s">
        <v>64</v>
      </c>
      <c r="B34" s="4">
        <v>2</v>
      </c>
      <c r="C34" s="33">
        <v>34.799999999999997</v>
      </c>
      <c r="D34" s="3">
        <f t="shared" ref="D34:D43" si="4">C34*B34</f>
        <v>69.599999999999994</v>
      </c>
      <c r="E34" s="4" t="s">
        <v>0</v>
      </c>
      <c r="F34" s="4" t="s">
        <v>1</v>
      </c>
    </row>
    <row r="35" spans="1:6" s="1" customFormat="1" ht="22" customHeight="1" x14ac:dyDescent="0.2">
      <c r="A35" s="2" t="s">
        <v>64</v>
      </c>
      <c r="B35" s="4">
        <v>248</v>
      </c>
      <c r="C35" s="33">
        <v>34.950000000000003</v>
      </c>
      <c r="D35" s="3">
        <f t="shared" si="4"/>
        <v>8667.6</v>
      </c>
      <c r="E35" s="4" t="s">
        <v>0</v>
      </c>
      <c r="F35" s="4" t="s">
        <v>1</v>
      </c>
    </row>
    <row r="36" spans="1:6" s="1" customFormat="1" ht="22" customHeight="1" x14ac:dyDescent="0.2">
      <c r="A36" s="2" t="s">
        <v>65</v>
      </c>
      <c r="B36" s="4">
        <v>80</v>
      </c>
      <c r="C36" s="33">
        <v>35</v>
      </c>
      <c r="D36" s="3">
        <f t="shared" si="4"/>
        <v>2800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65</v>
      </c>
      <c r="B37" s="4">
        <v>920</v>
      </c>
      <c r="C37" s="33">
        <v>35.049999999999997</v>
      </c>
      <c r="D37" s="3">
        <f t="shared" si="4"/>
        <v>32245.999999999996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66</v>
      </c>
      <c r="B38" s="4">
        <v>200</v>
      </c>
      <c r="C38" s="33">
        <v>35</v>
      </c>
      <c r="D38" s="3">
        <f t="shared" si="4"/>
        <v>7000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67</v>
      </c>
      <c r="B39" s="4">
        <v>61</v>
      </c>
      <c r="C39" s="33">
        <v>35.200000000000003</v>
      </c>
      <c r="D39" s="3">
        <f t="shared" si="4"/>
        <v>2147.2000000000003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67</v>
      </c>
      <c r="B40" s="4">
        <v>89</v>
      </c>
      <c r="C40" s="33">
        <v>35.25</v>
      </c>
      <c r="D40" s="3">
        <f t="shared" si="4"/>
        <v>3137.25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68</v>
      </c>
      <c r="B41" s="4">
        <v>100</v>
      </c>
      <c r="C41" s="33">
        <v>35.4</v>
      </c>
      <c r="D41" s="3">
        <f t="shared" si="4"/>
        <v>3540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69</v>
      </c>
      <c r="B42" s="4">
        <v>200</v>
      </c>
      <c r="C42" s="33">
        <v>35.700000000000003</v>
      </c>
      <c r="D42" s="3">
        <f t="shared" si="4"/>
        <v>7140.0000000000009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70</v>
      </c>
      <c r="B43" s="4">
        <v>200</v>
      </c>
      <c r="C43" s="33">
        <v>35.6</v>
      </c>
      <c r="D43" s="3">
        <f t="shared" si="4"/>
        <v>7120</v>
      </c>
      <c r="E43" s="4" t="s">
        <v>0</v>
      </c>
      <c r="F43" s="4" t="s">
        <v>1</v>
      </c>
    </row>
    <row r="44" spans="1:6" s="1" customFormat="1" ht="22" customHeight="1" x14ac:dyDescent="0.2">
      <c r="A44" s="16"/>
      <c r="B44" s="23">
        <f>SUM(B34:B43)</f>
        <v>2100</v>
      </c>
      <c r="C44" s="34"/>
      <c r="D44" s="9">
        <f>SUM(D34:D43)</f>
        <v>73867.649999999994</v>
      </c>
      <c r="E44" s="8"/>
      <c r="F44" s="8"/>
    </row>
    <row r="45" spans="1:6" ht="22" customHeight="1" x14ac:dyDescent="0.2">
      <c r="A45" s="17" t="s">
        <v>71</v>
      </c>
      <c r="B45" s="24">
        <f>B7+B16+B23+B33+B44</f>
        <v>11512</v>
      </c>
      <c r="C45" s="35">
        <f>D45/B45</f>
        <v>34.479695100764417</v>
      </c>
      <c r="D45" s="19">
        <f>SUM(D7+D16+D23+D33+D44)</f>
        <v>396930.25</v>
      </c>
      <c r="E45" s="18" t="s">
        <v>0</v>
      </c>
      <c r="F45" s="18" t="s">
        <v>1</v>
      </c>
    </row>
    <row r="50" spans="1:6" s="3" customFormat="1" ht="22" customHeight="1" x14ac:dyDescent="0.2">
      <c r="A50" s="7"/>
      <c r="B50" s="31"/>
      <c r="C50" s="33"/>
      <c r="E50" s="4"/>
      <c r="F50" s="4"/>
    </row>
  </sheetData>
  <pageMargins left="0.7" right="0.7" top="0.75" bottom="0.75" header="0.3" footer="0.3"/>
  <pageSetup paperSize="9" scale="74" orientation="portrait" horizontalDpi="0" verticalDpi="0"/>
  <ignoredErrors>
    <ignoredError sqref="D33 D23 D7 D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F0829-B8C1-1749-BF30-12AB58239006}">
  <sheetPr>
    <tabColor theme="3" tint="0.89999084444715716"/>
    <pageSetUpPr fitToPage="1"/>
  </sheetPr>
  <dimension ref="A1:F32"/>
  <sheetViews>
    <sheetView workbookViewId="0">
      <selection activeCell="H13" sqref="H1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412</v>
      </c>
      <c r="B2" s="4">
        <v>128</v>
      </c>
      <c r="C2" s="33">
        <v>40.35</v>
      </c>
      <c r="D2" s="3">
        <f>C2*B2</f>
        <v>5164.8</v>
      </c>
      <c r="E2" s="4" t="s">
        <v>0</v>
      </c>
      <c r="F2" s="4" t="s">
        <v>1</v>
      </c>
    </row>
    <row r="3" spans="1:6" ht="22" customHeight="1" x14ac:dyDescent="0.2">
      <c r="A3" s="2" t="s">
        <v>413</v>
      </c>
      <c r="B3" s="4">
        <v>154</v>
      </c>
      <c r="C3" s="33">
        <v>40.35</v>
      </c>
      <c r="D3" s="3">
        <f t="shared" ref="D3:D5" si="0">C3*B3</f>
        <v>6213.9000000000005</v>
      </c>
      <c r="E3" s="4" t="s">
        <v>0</v>
      </c>
      <c r="F3" s="4" t="s">
        <v>1</v>
      </c>
    </row>
    <row r="4" spans="1:6" ht="22" customHeight="1" x14ac:dyDescent="0.2">
      <c r="A4" s="2" t="s">
        <v>414</v>
      </c>
      <c r="B4" s="4">
        <v>130</v>
      </c>
      <c r="C4" s="33">
        <v>40.35</v>
      </c>
      <c r="D4" s="3">
        <f t="shared" si="0"/>
        <v>5245.5</v>
      </c>
      <c r="E4" s="4" t="s">
        <v>0</v>
      </c>
      <c r="F4" s="4" t="s">
        <v>1</v>
      </c>
    </row>
    <row r="5" spans="1:6" ht="22" customHeight="1" x14ac:dyDescent="0.2">
      <c r="A5" s="2" t="s">
        <v>415</v>
      </c>
      <c r="B5" s="4">
        <v>288</v>
      </c>
      <c r="C5" s="33">
        <v>39.799999999999997</v>
      </c>
      <c r="D5" s="3">
        <f t="shared" si="0"/>
        <v>11462.4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700</v>
      </c>
      <c r="C6" s="23"/>
      <c r="D6" s="9">
        <f>SUM(D2:D5)</f>
        <v>28086.6</v>
      </c>
      <c r="E6" s="8"/>
      <c r="F6" s="8"/>
    </row>
    <row r="7" spans="1:6" ht="22" customHeight="1" x14ac:dyDescent="0.2">
      <c r="A7" s="2" t="s">
        <v>416</v>
      </c>
      <c r="B7" s="4">
        <v>300</v>
      </c>
      <c r="C7" s="33">
        <v>39.5</v>
      </c>
      <c r="D7" s="3">
        <v>11850</v>
      </c>
      <c r="E7" s="4" t="s">
        <v>0</v>
      </c>
      <c r="F7" s="4" t="s">
        <v>1</v>
      </c>
    </row>
    <row r="8" spans="1:6" ht="22" customHeight="1" x14ac:dyDescent="0.2">
      <c r="A8" s="2" t="s">
        <v>417</v>
      </c>
      <c r="B8" s="4">
        <v>100</v>
      </c>
      <c r="C8" s="33">
        <v>39.700000000000003</v>
      </c>
      <c r="D8" s="3">
        <v>3970</v>
      </c>
      <c r="E8" s="4" t="s">
        <v>0</v>
      </c>
      <c r="F8" s="4" t="s">
        <v>1</v>
      </c>
    </row>
    <row r="9" spans="1:6" ht="22" customHeight="1" x14ac:dyDescent="0.2">
      <c r="A9" s="2" t="s">
        <v>418</v>
      </c>
      <c r="B9" s="4">
        <v>200</v>
      </c>
      <c r="C9" s="33">
        <v>39.799999999999997</v>
      </c>
      <c r="D9" s="3">
        <v>7960</v>
      </c>
      <c r="E9" s="4" t="s">
        <v>0</v>
      </c>
      <c r="F9" s="4" t="s">
        <v>1</v>
      </c>
    </row>
    <row r="10" spans="1:6" ht="22" customHeight="1" x14ac:dyDescent="0.2">
      <c r="A10" s="2" t="s">
        <v>419</v>
      </c>
      <c r="B10" s="4">
        <v>200</v>
      </c>
      <c r="C10" s="33">
        <v>40</v>
      </c>
      <c r="D10" s="3">
        <v>8000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800</v>
      </c>
      <c r="C11" s="34"/>
      <c r="D11" s="9">
        <f>SUM(D7:D10)</f>
        <v>31780</v>
      </c>
      <c r="E11" s="8"/>
      <c r="F11" s="8"/>
    </row>
    <row r="12" spans="1:6" ht="22" customHeight="1" x14ac:dyDescent="0.2">
      <c r="A12" s="2" t="s">
        <v>420</v>
      </c>
      <c r="B12" s="4">
        <v>200</v>
      </c>
      <c r="C12" s="33">
        <v>40.1</v>
      </c>
      <c r="D12" s="3">
        <f t="shared" ref="D12:D15" si="1">C12*B12</f>
        <v>8020</v>
      </c>
      <c r="E12" s="4" t="s">
        <v>0</v>
      </c>
      <c r="F12" s="4" t="s">
        <v>1</v>
      </c>
    </row>
    <row r="13" spans="1:6" ht="22" customHeight="1" x14ac:dyDescent="0.2">
      <c r="A13" s="2" t="s">
        <v>421</v>
      </c>
      <c r="B13" s="4">
        <v>200</v>
      </c>
      <c r="C13" s="33">
        <v>39.9</v>
      </c>
      <c r="D13" s="3">
        <f t="shared" si="1"/>
        <v>7980</v>
      </c>
      <c r="E13" s="4" t="s">
        <v>0</v>
      </c>
      <c r="F13" s="4" t="s">
        <v>1</v>
      </c>
    </row>
    <row r="14" spans="1:6" ht="22" customHeight="1" x14ac:dyDescent="0.2">
      <c r="A14" s="2" t="s">
        <v>422</v>
      </c>
      <c r="B14" s="4">
        <v>106</v>
      </c>
      <c r="C14" s="33">
        <v>39.799999999999997</v>
      </c>
      <c r="D14" s="3">
        <f t="shared" si="1"/>
        <v>4218.7999999999993</v>
      </c>
      <c r="E14" s="4" t="s">
        <v>0</v>
      </c>
      <c r="F14" s="4" t="s">
        <v>1</v>
      </c>
    </row>
    <row r="15" spans="1:6" ht="22" customHeight="1" x14ac:dyDescent="0.2">
      <c r="A15" s="2" t="s">
        <v>423</v>
      </c>
      <c r="B15" s="4">
        <v>294</v>
      </c>
      <c r="C15" s="33">
        <v>39.75</v>
      </c>
      <c r="D15" s="3">
        <f t="shared" si="1"/>
        <v>11686.5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800</v>
      </c>
      <c r="C16" s="34"/>
      <c r="D16" s="9">
        <f>SUM(D12:D15)</f>
        <v>31905.3</v>
      </c>
      <c r="E16" s="8"/>
      <c r="F16" s="8"/>
    </row>
    <row r="17" spans="1:6" ht="22" customHeight="1" x14ac:dyDescent="0.2">
      <c r="A17" s="2" t="s">
        <v>424</v>
      </c>
      <c r="B17" s="4">
        <v>199</v>
      </c>
      <c r="C17" s="33">
        <v>39.6</v>
      </c>
      <c r="D17" s="3">
        <v>7880.4</v>
      </c>
      <c r="E17" s="4" t="s">
        <v>0</v>
      </c>
      <c r="F17" s="4" t="s">
        <v>1</v>
      </c>
    </row>
    <row r="18" spans="1:6" ht="22" customHeight="1" x14ac:dyDescent="0.2">
      <c r="A18" s="2" t="s">
        <v>425</v>
      </c>
      <c r="B18" s="4">
        <v>124</v>
      </c>
      <c r="C18" s="33">
        <v>39.75</v>
      </c>
      <c r="D18" s="3">
        <v>4929</v>
      </c>
      <c r="E18" s="4" t="s">
        <v>0</v>
      </c>
      <c r="F18" s="4" t="s">
        <v>1</v>
      </c>
    </row>
    <row r="19" spans="1:6" ht="22" customHeight="1" x14ac:dyDescent="0.2">
      <c r="A19" s="2" t="s">
        <v>426</v>
      </c>
      <c r="B19" s="4">
        <v>127</v>
      </c>
      <c r="C19" s="33">
        <v>39.75</v>
      </c>
      <c r="D19" s="3">
        <v>5048.25</v>
      </c>
      <c r="E19" s="4" t="s">
        <v>0</v>
      </c>
      <c r="F19" s="4" t="s">
        <v>1</v>
      </c>
    </row>
    <row r="20" spans="1:6" ht="22" customHeight="1" x14ac:dyDescent="0.2">
      <c r="A20" s="2" t="s">
        <v>427</v>
      </c>
      <c r="B20" s="4">
        <v>250</v>
      </c>
      <c r="C20" s="33">
        <v>39.799999999999997</v>
      </c>
      <c r="D20" s="3">
        <v>9950</v>
      </c>
      <c r="E20" s="4" t="s">
        <v>0</v>
      </c>
      <c r="F20" s="4" t="s">
        <v>1</v>
      </c>
    </row>
    <row r="21" spans="1:6" ht="22" customHeight="1" x14ac:dyDescent="0.2">
      <c r="A21" s="16"/>
      <c r="B21" s="23">
        <f>SUM(B17:B20)</f>
        <v>700</v>
      </c>
      <c r="C21" s="34"/>
      <c r="D21" s="9">
        <f>SUM(D17:D20)</f>
        <v>27807.65</v>
      </c>
      <c r="E21" s="8"/>
      <c r="F21" s="8"/>
    </row>
    <row r="22" spans="1:6" s="1" customFormat="1" ht="22" customHeight="1" x14ac:dyDescent="0.2">
      <c r="A22" s="2" t="s">
        <v>428</v>
      </c>
      <c r="B22" s="4">
        <v>192</v>
      </c>
      <c r="C22" s="33">
        <v>39.75</v>
      </c>
      <c r="D22" s="3">
        <f t="shared" ref="D22:D25" si="2">C22*B22</f>
        <v>7632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429</v>
      </c>
      <c r="B23" s="4">
        <v>264</v>
      </c>
      <c r="C23" s="33">
        <v>39.85</v>
      </c>
      <c r="D23" s="3">
        <f t="shared" si="2"/>
        <v>10520.4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430</v>
      </c>
      <c r="B24" s="4">
        <v>144</v>
      </c>
      <c r="C24" s="33">
        <v>39.950000000000003</v>
      </c>
      <c r="D24" s="3">
        <f t="shared" si="2"/>
        <v>5752.8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431</v>
      </c>
      <c r="B25" s="4">
        <v>100</v>
      </c>
      <c r="C25" s="33">
        <v>39.9</v>
      </c>
      <c r="D25" s="3">
        <f t="shared" si="2"/>
        <v>3990</v>
      </c>
      <c r="E25" s="4" t="s">
        <v>0</v>
      </c>
      <c r="F25" s="4" t="s">
        <v>1</v>
      </c>
    </row>
    <row r="26" spans="1:6" s="1" customFormat="1" ht="22" customHeight="1" x14ac:dyDescent="0.2">
      <c r="A26" s="16"/>
      <c r="B26" s="23">
        <f>SUM(B22:B25)</f>
        <v>700</v>
      </c>
      <c r="C26" s="34"/>
      <c r="D26" s="9">
        <f>SUM(D22:D25)</f>
        <v>27895.200000000001</v>
      </c>
      <c r="E26" s="8"/>
      <c r="F26" s="8"/>
    </row>
    <row r="27" spans="1:6" ht="22" customHeight="1" x14ac:dyDescent="0.2">
      <c r="A27" s="17" t="s">
        <v>411</v>
      </c>
      <c r="B27" s="24">
        <f>B6+B11+B16+B21+B26</f>
        <v>3700</v>
      </c>
      <c r="C27" s="35">
        <f>D27/B27</f>
        <v>39.858040540540543</v>
      </c>
      <c r="D27" s="19">
        <f>SUM(D6+D11+D16+D21+D26)</f>
        <v>147474.75</v>
      </c>
      <c r="E27" s="18" t="s">
        <v>0</v>
      </c>
      <c r="F27" s="18" t="s">
        <v>1</v>
      </c>
    </row>
    <row r="32" spans="1:6" s="3" customFormat="1" ht="22" customHeight="1" x14ac:dyDescent="0.2">
      <c r="A32" s="7"/>
      <c r="B32" s="31"/>
      <c r="C32" s="33"/>
      <c r="E32" s="4"/>
      <c r="F32" s="4"/>
    </row>
  </sheetData>
  <pageMargins left="0.7" right="0.7" top="0.75" bottom="0.75" header="0.3" footer="0.3"/>
  <pageSetup paperSize="9" scale="74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866-B590-EB41-9217-1ED1DE134182}">
  <sheetPr>
    <tabColor theme="3" tint="0.89999084444715716"/>
    <pageSetUpPr fitToPage="1"/>
  </sheetPr>
  <dimension ref="A1:F30"/>
  <sheetViews>
    <sheetView workbookViewId="0">
      <selection activeCell="B25" sqref="B2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18</v>
      </c>
      <c r="B2" s="4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ht="22" customHeight="1" x14ac:dyDescent="0.2">
      <c r="A3" s="2" t="s">
        <v>19</v>
      </c>
      <c r="B3" s="4">
        <v>231</v>
      </c>
      <c r="C3" s="33">
        <v>34.700000000000003</v>
      </c>
      <c r="D3" s="3">
        <f t="shared" ref="D3:D5" si="0">C3*B3</f>
        <v>8015.7000000000007</v>
      </c>
      <c r="E3" s="4" t="s">
        <v>0</v>
      </c>
      <c r="F3" s="4" t="s">
        <v>1</v>
      </c>
    </row>
    <row r="4" spans="1:6" ht="22" customHeight="1" x14ac:dyDescent="0.2">
      <c r="A4" s="2" t="s">
        <v>20</v>
      </c>
      <c r="B4" s="4">
        <v>151</v>
      </c>
      <c r="C4" s="33">
        <v>34.799999999999997</v>
      </c>
      <c r="D4" s="3">
        <f t="shared" si="0"/>
        <v>5254.7999999999993</v>
      </c>
      <c r="E4" s="4" t="s">
        <v>0</v>
      </c>
      <c r="F4" s="4" t="s">
        <v>1</v>
      </c>
    </row>
    <row r="5" spans="1:6" ht="22" customHeight="1" x14ac:dyDescent="0.2">
      <c r="A5" s="2" t="s">
        <v>21</v>
      </c>
      <c r="B5" s="4">
        <v>1218</v>
      </c>
      <c r="C5" s="33">
        <v>34.9</v>
      </c>
      <c r="D5" s="3">
        <f t="shared" si="0"/>
        <v>42508.2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2600</v>
      </c>
      <c r="C6" s="23"/>
      <c r="D6" s="9">
        <f>SUM(D2:D5)</f>
        <v>90678.7</v>
      </c>
      <c r="E6" s="8"/>
      <c r="F6" s="8"/>
    </row>
    <row r="7" spans="1:6" ht="22" customHeight="1" x14ac:dyDescent="0.2">
      <c r="A7" s="2" t="s">
        <v>22</v>
      </c>
      <c r="B7" s="4">
        <v>1000</v>
      </c>
      <c r="C7" s="33">
        <v>34.9</v>
      </c>
      <c r="D7" s="3">
        <f>C7*B7</f>
        <v>34900</v>
      </c>
      <c r="E7" s="4" t="s">
        <v>0</v>
      </c>
      <c r="F7" s="4" t="s">
        <v>1</v>
      </c>
    </row>
    <row r="8" spans="1:6" ht="22" customHeight="1" x14ac:dyDescent="0.2">
      <c r="A8" s="2" t="s">
        <v>23</v>
      </c>
      <c r="B8" s="4">
        <v>697</v>
      </c>
      <c r="C8" s="33">
        <v>34.299999999999997</v>
      </c>
      <c r="D8" s="3">
        <f t="shared" ref="D8:D10" si="1">C8*B8</f>
        <v>23907.1</v>
      </c>
      <c r="E8" s="4" t="s">
        <v>0</v>
      </c>
      <c r="F8" s="4" t="s">
        <v>1</v>
      </c>
    </row>
    <row r="9" spans="1:6" ht="22" customHeight="1" x14ac:dyDescent="0.2">
      <c r="A9" s="2" t="s">
        <v>24</v>
      </c>
      <c r="B9" s="4">
        <v>837</v>
      </c>
      <c r="C9" s="33">
        <v>34.299999999999997</v>
      </c>
      <c r="D9" s="3">
        <f t="shared" si="1"/>
        <v>28709.1</v>
      </c>
      <c r="E9" s="4" t="s">
        <v>0</v>
      </c>
      <c r="F9" s="4" t="s">
        <v>1</v>
      </c>
    </row>
    <row r="10" spans="1:6" ht="22" customHeight="1" x14ac:dyDescent="0.2">
      <c r="A10" s="2" t="s">
        <v>25</v>
      </c>
      <c r="B10" s="4">
        <v>66</v>
      </c>
      <c r="C10" s="33">
        <v>34.950000000000003</v>
      </c>
      <c r="D10" s="3">
        <f t="shared" si="1"/>
        <v>2306.7000000000003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2600</v>
      </c>
      <c r="C11" s="34"/>
      <c r="D11" s="9">
        <f>SUM(D7:D10)</f>
        <v>89822.9</v>
      </c>
      <c r="E11" s="8"/>
      <c r="F11" s="8"/>
    </row>
    <row r="12" spans="1:6" ht="22" customHeight="1" x14ac:dyDescent="0.2">
      <c r="A12" s="2" t="s">
        <v>26</v>
      </c>
      <c r="B12" s="4">
        <v>1000</v>
      </c>
      <c r="C12" s="33">
        <v>34.9</v>
      </c>
      <c r="D12" s="3">
        <f>C12*B12</f>
        <v>34900</v>
      </c>
      <c r="E12" s="4" t="s">
        <v>0</v>
      </c>
      <c r="F12" s="4" t="s">
        <v>1</v>
      </c>
    </row>
    <row r="13" spans="1:6" ht="22" customHeight="1" x14ac:dyDescent="0.2">
      <c r="A13" s="2" t="s">
        <v>27</v>
      </c>
      <c r="B13" s="4">
        <v>1000</v>
      </c>
      <c r="C13" s="33">
        <v>35</v>
      </c>
      <c r="D13" s="3">
        <f t="shared" ref="D13:D15" si="2">C13*B13</f>
        <v>35000</v>
      </c>
      <c r="E13" s="4" t="s">
        <v>0</v>
      </c>
      <c r="F13" s="4" t="s">
        <v>1</v>
      </c>
    </row>
    <row r="14" spans="1:6" ht="22" customHeight="1" x14ac:dyDescent="0.2">
      <c r="A14" s="2" t="s">
        <v>28</v>
      </c>
      <c r="B14" s="4">
        <v>72</v>
      </c>
      <c r="C14" s="33">
        <v>34.1</v>
      </c>
      <c r="D14" s="3">
        <f t="shared" si="2"/>
        <v>2455.2000000000003</v>
      </c>
      <c r="E14" s="4" t="s">
        <v>0</v>
      </c>
      <c r="F14" s="4" t="s">
        <v>1</v>
      </c>
    </row>
    <row r="15" spans="1:6" ht="22" customHeight="1" x14ac:dyDescent="0.2">
      <c r="A15" s="2" t="s">
        <v>29</v>
      </c>
      <c r="B15" s="4">
        <v>628</v>
      </c>
      <c r="C15" s="33">
        <v>34.450000000000003</v>
      </c>
      <c r="D15" s="3">
        <f t="shared" si="2"/>
        <v>21634.600000000002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2700</v>
      </c>
      <c r="C16" s="34"/>
      <c r="D16" s="9">
        <f>SUM(D12:D15)</f>
        <v>93989.8</v>
      </c>
      <c r="E16" s="8"/>
      <c r="F16" s="8"/>
    </row>
    <row r="17" spans="1:6" ht="22" customHeight="1" x14ac:dyDescent="0.2">
      <c r="A17" s="36" t="s">
        <v>35</v>
      </c>
      <c r="B17" s="4">
        <v>0</v>
      </c>
      <c r="C17" s="33">
        <v>0</v>
      </c>
      <c r="D17" s="3">
        <f t="shared" ref="D17" si="3">C17*B17</f>
        <v>0</v>
      </c>
      <c r="E17" s="4" t="s">
        <v>0</v>
      </c>
      <c r="F17" s="4" t="s">
        <v>1</v>
      </c>
    </row>
    <row r="18" spans="1:6" ht="22" customHeight="1" x14ac:dyDescent="0.2">
      <c r="A18" s="16"/>
      <c r="B18" s="23">
        <f>SUM(B17:B17)</f>
        <v>0</v>
      </c>
      <c r="C18" s="34"/>
      <c r="D18" s="9">
        <f>SUM(D17:D17)</f>
        <v>0</v>
      </c>
      <c r="E18" s="8"/>
      <c r="F18" s="8"/>
    </row>
    <row r="19" spans="1:6" s="1" customFormat="1" ht="22" customHeight="1" x14ac:dyDescent="0.2">
      <c r="A19" s="2" t="s">
        <v>30</v>
      </c>
      <c r="B19" s="4">
        <v>16</v>
      </c>
      <c r="C19" s="33">
        <v>34.299999999999997</v>
      </c>
      <c r="D19" s="3">
        <f>C19*B19</f>
        <v>548.79999999999995</v>
      </c>
      <c r="E19" s="4" t="s">
        <v>0</v>
      </c>
      <c r="F19" s="4" t="s">
        <v>1</v>
      </c>
    </row>
    <row r="20" spans="1:6" s="1" customFormat="1" ht="22" customHeight="1" x14ac:dyDescent="0.2">
      <c r="A20" s="2" t="s">
        <v>31</v>
      </c>
      <c r="B20" s="4">
        <v>76</v>
      </c>
      <c r="C20" s="33">
        <v>34.4</v>
      </c>
      <c r="D20" s="3">
        <f t="shared" ref="D20:D23" si="4">C20*B20</f>
        <v>2614.4</v>
      </c>
      <c r="E20" s="4" t="s">
        <v>0</v>
      </c>
      <c r="F20" s="4" t="s">
        <v>1</v>
      </c>
    </row>
    <row r="21" spans="1:6" s="1" customFormat="1" ht="22" customHeight="1" x14ac:dyDescent="0.2">
      <c r="A21" s="2" t="s">
        <v>32</v>
      </c>
      <c r="B21" s="4">
        <v>264</v>
      </c>
      <c r="C21" s="33">
        <v>34.5</v>
      </c>
      <c r="D21" s="3">
        <f t="shared" si="4"/>
        <v>9108</v>
      </c>
      <c r="E21" s="4" t="s">
        <v>0</v>
      </c>
      <c r="F21" s="4" t="s">
        <v>1</v>
      </c>
    </row>
    <row r="22" spans="1:6" s="1" customFormat="1" ht="22" customHeight="1" x14ac:dyDescent="0.2">
      <c r="A22" s="2" t="s">
        <v>33</v>
      </c>
      <c r="B22" s="4">
        <v>366</v>
      </c>
      <c r="C22" s="33">
        <v>34.6</v>
      </c>
      <c r="D22" s="3">
        <f t="shared" si="4"/>
        <v>12663.6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34</v>
      </c>
      <c r="B23" s="4">
        <v>916</v>
      </c>
      <c r="C23" s="33">
        <v>35.200000000000003</v>
      </c>
      <c r="D23" s="3">
        <f t="shared" si="4"/>
        <v>32243.200000000004</v>
      </c>
      <c r="E23" s="4" t="s">
        <v>0</v>
      </c>
      <c r="F23" s="4" t="s">
        <v>1</v>
      </c>
    </row>
    <row r="24" spans="1:6" s="1" customFormat="1" ht="22" customHeight="1" x14ac:dyDescent="0.2">
      <c r="A24" s="16"/>
      <c r="B24" s="23">
        <f>SUM(B19:B23)</f>
        <v>1638</v>
      </c>
      <c r="C24" s="34"/>
      <c r="D24" s="9">
        <f>SUM(D19:D23)</f>
        <v>57178.000000000007</v>
      </c>
      <c r="E24" s="8"/>
      <c r="F24" s="8"/>
    </row>
    <row r="25" spans="1:6" ht="22" customHeight="1" x14ac:dyDescent="0.2">
      <c r="A25" s="17" t="s">
        <v>36</v>
      </c>
      <c r="B25" s="24">
        <f>B6+B11+B16+B18+B24</f>
        <v>9538</v>
      </c>
      <c r="C25" s="35">
        <f>D25/B25</f>
        <v>34.773474522960782</v>
      </c>
      <c r="D25" s="19">
        <f>SUM(D6+D11+D16+D18+D24)</f>
        <v>331669.39999999997</v>
      </c>
      <c r="E25" s="18" t="s">
        <v>0</v>
      </c>
      <c r="F25" s="18" t="s">
        <v>1</v>
      </c>
    </row>
    <row r="30" spans="1:6" s="3" customFormat="1" ht="22" customHeight="1" x14ac:dyDescent="0.2">
      <c r="A30" s="7"/>
      <c r="B30" s="31"/>
      <c r="C30" s="33"/>
      <c r="E30" s="4"/>
      <c r="F30" s="4"/>
    </row>
  </sheetData>
  <pageMargins left="0.7" right="0.7" top="0.75" bottom="0.75" header="0.3" footer="0.3"/>
  <pageSetup paperSize="9" scale="74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59AE-B5AF-C542-9CE2-F4EBE321BF5D}">
  <sheetPr>
    <tabColor theme="3" tint="0.89999084444715716"/>
    <pageSetUpPr fitToPage="1"/>
  </sheetPr>
  <dimension ref="A1:F12"/>
  <sheetViews>
    <sheetView workbookViewId="0">
      <selection activeCell="C13" sqref="C1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s="1" customFormat="1" ht="22" customHeight="1" x14ac:dyDescent="0.2">
      <c r="A2" s="2" t="s">
        <v>14</v>
      </c>
      <c r="B2" s="22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s="1" customFormat="1" ht="22" customHeight="1" x14ac:dyDescent="0.2">
      <c r="A3" s="2" t="s">
        <v>15</v>
      </c>
      <c r="B3" s="22">
        <v>1000</v>
      </c>
      <c r="C3" s="33">
        <v>34.9</v>
      </c>
      <c r="D3" s="3">
        <f t="shared" ref="D3:D5" si="0">C3*B3</f>
        <v>34900</v>
      </c>
      <c r="E3" s="4" t="s">
        <v>0</v>
      </c>
      <c r="F3" s="4" t="s">
        <v>1</v>
      </c>
    </row>
    <row r="4" spans="1:6" s="1" customFormat="1" ht="22" customHeight="1" x14ac:dyDescent="0.2">
      <c r="A4" s="2" t="s">
        <v>16</v>
      </c>
      <c r="B4" s="22">
        <v>252</v>
      </c>
      <c r="C4" s="33">
        <v>34.450000000000003</v>
      </c>
      <c r="D4" s="3">
        <f t="shared" si="0"/>
        <v>8681.4000000000015</v>
      </c>
      <c r="E4" s="4" t="s">
        <v>0</v>
      </c>
      <c r="F4" s="4" t="s">
        <v>1</v>
      </c>
    </row>
    <row r="5" spans="1:6" s="1" customFormat="1" ht="22" customHeight="1" x14ac:dyDescent="0.2">
      <c r="A5" s="2" t="s">
        <v>17</v>
      </c>
      <c r="B5" s="22">
        <v>248</v>
      </c>
      <c r="C5" s="33">
        <v>34.9</v>
      </c>
      <c r="D5" s="3">
        <f t="shared" si="0"/>
        <v>8655.1999999999989</v>
      </c>
      <c r="E5" s="4" t="s">
        <v>0</v>
      </c>
      <c r="F5" s="4" t="s">
        <v>1</v>
      </c>
    </row>
    <row r="6" spans="1:6" s="1" customFormat="1" ht="22" customHeight="1" x14ac:dyDescent="0.2">
      <c r="A6" s="16"/>
      <c r="B6" s="23">
        <f>SUM(B2:B5)</f>
        <v>2500</v>
      </c>
      <c r="C6" s="34">
        <f>D6/B6</f>
        <v>34.854639999999996</v>
      </c>
      <c r="D6" s="9">
        <f>SUM(D2:D5)</f>
        <v>87136.599999999991</v>
      </c>
      <c r="E6" s="8"/>
      <c r="F6" s="8"/>
    </row>
    <row r="7" spans="1:6" ht="22" customHeight="1" x14ac:dyDescent="0.2">
      <c r="A7" s="17" t="s">
        <v>13</v>
      </c>
      <c r="B7" s="24">
        <f>B6</f>
        <v>2500</v>
      </c>
      <c r="C7" s="35">
        <f>D7/B7</f>
        <v>34.854639999999996</v>
      </c>
      <c r="D7" s="19">
        <f>D6</f>
        <v>87136.599999999991</v>
      </c>
      <c r="E7" s="18" t="s">
        <v>0</v>
      </c>
      <c r="F7" s="18" t="s">
        <v>1</v>
      </c>
    </row>
    <row r="12" spans="1:6" s="3" customFormat="1" ht="22" customHeight="1" x14ac:dyDescent="0.2">
      <c r="A12" s="7"/>
      <c r="B12" s="6"/>
      <c r="C12" s="33"/>
      <c r="E12" s="4"/>
      <c r="F12" s="4"/>
    </row>
  </sheetData>
  <pageMargins left="0.7" right="0.7" top="0.75" bottom="0.75" header="0.3" footer="0.3"/>
  <pageSetup paperSize="9" scale="74" orientation="portrait" horizontalDpi="0" verticalDpi="0"/>
  <ignoredErrors>
    <ignoredError sqref="C6:C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73675-D4CB-B04C-B158-BDF65CC5CE7C}">
  <sheetPr>
    <tabColor theme="3" tint="0.89999084444715716"/>
    <pageSetUpPr fitToPage="1"/>
  </sheetPr>
  <dimension ref="A1:F32"/>
  <sheetViews>
    <sheetView workbookViewId="0">
      <selection activeCell="A28" sqref="A28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390</v>
      </c>
      <c r="B2" s="4">
        <v>67</v>
      </c>
      <c r="C2" s="33">
        <v>39.6</v>
      </c>
      <c r="D2" s="3">
        <f>C2*B2</f>
        <v>2653.2000000000003</v>
      </c>
      <c r="E2" s="4" t="s">
        <v>0</v>
      </c>
      <c r="F2" s="4" t="s">
        <v>1</v>
      </c>
    </row>
    <row r="3" spans="1:6" ht="22" customHeight="1" x14ac:dyDescent="0.2">
      <c r="A3" s="2" t="s">
        <v>391</v>
      </c>
      <c r="B3" s="4">
        <v>253</v>
      </c>
      <c r="C3" s="33">
        <v>39.700000000000003</v>
      </c>
      <c r="D3" s="3">
        <f t="shared" ref="D3:D5" si="0">C3*B3</f>
        <v>10044.1</v>
      </c>
      <c r="E3" s="4" t="s">
        <v>0</v>
      </c>
      <c r="F3" s="4" t="s">
        <v>1</v>
      </c>
    </row>
    <row r="4" spans="1:6" ht="22" customHeight="1" x14ac:dyDescent="0.2">
      <c r="A4" s="2" t="s">
        <v>392</v>
      </c>
      <c r="B4" s="4">
        <v>380</v>
      </c>
      <c r="C4" s="33">
        <v>39.9</v>
      </c>
      <c r="D4" s="3">
        <f t="shared" si="0"/>
        <v>15162</v>
      </c>
      <c r="E4" s="4" t="s">
        <v>0</v>
      </c>
      <c r="F4" s="4" t="s">
        <v>1</v>
      </c>
    </row>
    <row r="5" spans="1:6" ht="22" customHeight="1" x14ac:dyDescent="0.2">
      <c r="A5" s="2" t="s">
        <v>393</v>
      </c>
      <c r="B5" s="4">
        <v>100</v>
      </c>
      <c r="C5" s="33">
        <v>39.85</v>
      </c>
      <c r="D5" s="3">
        <f t="shared" si="0"/>
        <v>3985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800</v>
      </c>
      <c r="C6" s="23"/>
      <c r="D6" s="9">
        <f>SUM(D2:D5)</f>
        <v>31844.300000000003</v>
      </c>
      <c r="E6" s="8"/>
      <c r="F6" s="8"/>
    </row>
    <row r="7" spans="1:6" ht="22" customHeight="1" x14ac:dyDescent="0.2">
      <c r="A7" s="2" t="s">
        <v>394</v>
      </c>
      <c r="B7" s="4">
        <v>248</v>
      </c>
      <c r="C7" s="33">
        <v>39.5</v>
      </c>
      <c r="D7" s="3">
        <f t="shared" ref="D7:D10" si="1">C7*B7</f>
        <v>9796</v>
      </c>
      <c r="E7" s="4" t="s">
        <v>0</v>
      </c>
      <c r="F7" s="4" t="s">
        <v>1</v>
      </c>
    </row>
    <row r="8" spans="1:6" ht="22" customHeight="1" x14ac:dyDescent="0.2">
      <c r="A8" s="2" t="s">
        <v>395</v>
      </c>
      <c r="B8" s="4">
        <v>104</v>
      </c>
      <c r="C8" s="33">
        <v>39.5</v>
      </c>
      <c r="D8" s="3">
        <f t="shared" si="1"/>
        <v>4108</v>
      </c>
      <c r="E8" s="4" t="s">
        <v>0</v>
      </c>
      <c r="F8" s="4" t="s">
        <v>1</v>
      </c>
    </row>
    <row r="9" spans="1:6" ht="22" customHeight="1" x14ac:dyDescent="0.2">
      <c r="A9" s="2" t="s">
        <v>396</v>
      </c>
      <c r="B9" s="4">
        <v>240</v>
      </c>
      <c r="C9" s="33">
        <v>39.6</v>
      </c>
      <c r="D9" s="3">
        <f t="shared" si="1"/>
        <v>9504</v>
      </c>
      <c r="E9" s="4" t="s">
        <v>0</v>
      </c>
      <c r="F9" s="4" t="s">
        <v>1</v>
      </c>
    </row>
    <row r="10" spans="1:6" ht="22" customHeight="1" x14ac:dyDescent="0.2">
      <c r="A10" s="2" t="s">
        <v>397</v>
      </c>
      <c r="B10" s="4">
        <v>108</v>
      </c>
      <c r="C10" s="33">
        <v>39.5</v>
      </c>
      <c r="D10" s="3">
        <f t="shared" si="1"/>
        <v>4266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700</v>
      </c>
      <c r="C11" s="34"/>
      <c r="D11" s="9">
        <f>SUM(D7:D10)</f>
        <v>27674</v>
      </c>
      <c r="E11" s="8"/>
      <c r="F11" s="8"/>
    </row>
    <row r="12" spans="1:6" ht="22" customHeight="1" x14ac:dyDescent="0.2">
      <c r="A12" s="2" t="s">
        <v>398</v>
      </c>
      <c r="B12" s="4">
        <v>200</v>
      </c>
      <c r="C12" s="33">
        <v>39.450000000000003</v>
      </c>
      <c r="D12" s="3">
        <f t="shared" ref="D12:D15" si="2">C12*B12</f>
        <v>7890.0000000000009</v>
      </c>
      <c r="E12" s="4" t="s">
        <v>0</v>
      </c>
      <c r="F12" s="4" t="s">
        <v>1</v>
      </c>
    </row>
    <row r="13" spans="1:6" ht="22" customHeight="1" x14ac:dyDescent="0.2">
      <c r="A13" s="2" t="s">
        <v>399</v>
      </c>
      <c r="B13" s="4">
        <v>200</v>
      </c>
      <c r="C13" s="33">
        <v>39.4</v>
      </c>
      <c r="D13" s="3">
        <f t="shared" si="2"/>
        <v>7880</v>
      </c>
      <c r="E13" s="4" t="s">
        <v>0</v>
      </c>
      <c r="F13" s="4" t="s">
        <v>1</v>
      </c>
    </row>
    <row r="14" spans="1:6" ht="22" customHeight="1" x14ac:dyDescent="0.2">
      <c r="A14" s="2" t="s">
        <v>400</v>
      </c>
      <c r="B14" s="4">
        <v>100</v>
      </c>
      <c r="C14" s="33">
        <v>39.65</v>
      </c>
      <c r="D14" s="3">
        <f t="shared" si="2"/>
        <v>3965</v>
      </c>
      <c r="E14" s="4" t="s">
        <v>0</v>
      </c>
      <c r="F14" s="4" t="s">
        <v>1</v>
      </c>
    </row>
    <row r="15" spans="1:6" ht="22" customHeight="1" x14ac:dyDescent="0.2">
      <c r="A15" s="2" t="s">
        <v>401</v>
      </c>
      <c r="B15" s="4">
        <v>200</v>
      </c>
      <c r="C15" s="33">
        <v>39.65</v>
      </c>
      <c r="D15" s="3">
        <f t="shared" si="2"/>
        <v>7930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700</v>
      </c>
      <c r="C16" s="34"/>
      <c r="D16" s="9">
        <f>SUM(D12:D15)</f>
        <v>27665</v>
      </c>
      <c r="E16" s="8"/>
      <c r="F16" s="8"/>
    </row>
    <row r="17" spans="1:6" ht="22" customHeight="1" x14ac:dyDescent="0.2">
      <c r="A17" s="2" t="s">
        <v>402</v>
      </c>
      <c r="B17" s="4">
        <v>200</v>
      </c>
      <c r="C17" s="33">
        <v>39.25</v>
      </c>
      <c r="D17" s="3">
        <f t="shared" ref="D17:D20" si="3">C17*B17</f>
        <v>7850</v>
      </c>
      <c r="E17" s="4" t="s">
        <v>0</v>
      </c>
      <c r="F17" s="4" t="s">
        <v>1</v>
      </c>
    </row>
    <row r="18" spans="1:6" ht="22" customHeight="1" x14ac:dyDescent="0.2">
      <c r="A18" s="2" t="s">
        <v>403</v>
      </c>
      <c r="B18" s="4">
        <v>200</v>
      </c>
      <c r="C18" s="33">
        <v>39.299999999999997</v>
      </c>
      <c r="D18" s="3">
        <f t="shared" si="3"/>
        <v>7859.9999999999991</v>
      </c>
      <c r="E18" s="4" t="s">
        <v>0</v>
      </c>
      <c r="F18" s="4" t="s">
        <v>1</v>
      </c>
    </row>
    <row r="19" spans="1:6" ht="22" customHeight="1" x14ac:dyDescent="0.2">
      <c r="A19" s="2" t="s">
        <v>404</v>
      </c>
      <c r="B19" s="4">
        <v>200</v>
      </c>
      <c r="C19" s="33">
        <v>39.200000000000003</v>
      </c>
      <c r="D19" s="3">
        <f t="shared" si="3"/>
        <v>7840.0000000000009</v>
      </c>
      <c r="E19" s="4" t="s">
        <v>0</v>
      </c>
      <c r="F19" s="4" t="s">
        <v>1</v>
      </c>
    </row>
    <row r="20" spans="1:6" ht="22" customHeight="1" x14ac:dyDescent="0.2">
      <c r="A20" s="2" t="s">
        <v>405</v>
      </c>
      <c r="B20" s="4">
        <v>200</v>
      </c>
      <c r="C20" s="33">
        <v>39.200000000000003</v>
      </c>
      <c r="D20" s="3">
        <f t="shared" si="3"/>
        <v>7840.0000000000009</v>
      </c>
      <c r="E20" s="4" t="s">
        <v>0</v>
      </c>
      <c r="F20" s="4" t="s">
        <v>1</v>
      </c>
    </row>
    <row r="21" spans="1:6" ht="22" customHeight="1" x14ac:dyDescent="0.2">
      <c r="A21" s="16"/>
      <c r="B21" s="23">
        <f>SUM(B17:B20)</f>
        <v>800</v>
      </c>
      <c r="C21" s="34"/>
      <c r="D21" s="9">
        <f>SUM(D17:D20)</f>
        <v>31390</v>
      </c>
      <c r="E21" s="8"/>
      <c r="F21" s="8"/>
    </row>
    <row r="22" spans="1:6" s="1" customFormat="1" ht="22" customHeight="1" x14ac:dyDescent="0.2">
      <c r="A22" s="2" t="s">
        <v>406</v>
      </c>
      <c r="B22" s="4">
        <v>63</v>
      </c>
      <c r="C22" s="33">
        <v>40.450000000000003</v>
      </c>
      <c r="D22" s="3">
        <f t="shared" ref="D22:D25" si="4">C22*B22</f>
        <v>2548.3500000000004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407</v>
      </c>
      <c r="B23" s="4">
        <v>462</v>
      </c>
      <c r="C23" s="33">
        <v>40.5</v>
      </c>
      <c r="D23" s="3">
        <f t="shared" si="4"/>
        <v>18711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408</v>
      </c>
      <c r="B24" s="4">
        <v>75</v>
      </c>
      <c r="C24" s="33">
        <v>40.5</v>
      </c>
      <c r="D24" s="3">
        <f t="shared" si="4"/>
        <v>3037.5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409</v>
      </c>
      <c r="B25" s="4">
        <v>100</v>
      </c>
      <c r="C25" s="33">
        <v>40.5</v>
      </c>
      <c r="D25" s="3">
        <f t="shared" si="4"/>
        <v>4050</v>
      </c>
      <c r="E25" s="4" t="s">
        <v>0</v>
      </c>
      <c r="F25" s="4" t="s">
        <v>1</v>
      </c>
    </row>
    <row r="26" spans="1:6" s="1" customFormat="1" ht="22" customHeight="1" x14ac:dyDescent="0.2">
      <c r="A26" s="16"/>
      <c r="B26" s="23">
        <f>SUM(B22:B25)</f>
        <v>700</v>
      </c>
      <c r="C26" s="34"/>
      <c r="D26" s="9">
        <f>SUM(D22:D25)</f>
        <v>28346.85</v>
      </c>
      <c r="E26" s="8"/>
      <c r="F26" s="8"/>
    </row>
    <row r="27" spans="1:6" ht="22" customHeight="1" x14ac:dyDescent="0.2">
      <c r="A27" s="17" t="s">
        <v>410</v>
      </c>
      <c r="B27" s="24">
        <f>B6+B11+B16+B21+B26</f>
        <v>3700</v>
      </c>
      <c r="C27" s="35">
        <f>D27/B27</f>
        <v>39.708148648648645</v>
      </c>
      <c r="D27" s="19">
        <f>SUM(D6+D11+D16+D21+D26)</f>
        <v>146920.15</v>
      </c>
      <c r="E27" s="18" t="s">
        <v>0</v>
      </c>
      <c r="F27" s="18" t="s">
        <v>1</v>
      </c>
    </row>
    <row r="32" spans="1:6" s="3" customFormat="1" ht="22" customHeight="1" x14ac:dyDescent="0.2">
      <c r="A32" s="7"/>
      <c r="B32" s="31"/>
      <c r="C32" s="33"/>
      <c r="E32" s="4"/>
      <c r="F32" s="4"/>
    </row>
  </sheetData>
  <pageMargins left="0.7" right="0.7" top="0.75" bottom="0.75" header="0.3" footer="0.3"/>
  <pageSetup paperSize="9" scale="74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B7D8-C87B-ED4D-9FD3-EB376A357CDE}">
  <sheetPr>
    <tabColor theme="3" tint="0.89999084444715716"/>
    <pageSetUpPr fitToPage="1"/>
  </sheetPr>
  <dimension ref="A1:F32"/>
  <sheetViews>
    <sheetView workbookViewId="0">
      <selection activeCell="G27" sqref="G27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368</v>
      </c>
      <c r="B2" s="4">
        <v>400</v>
      </c>
      <c r="C2" s="33">
        <v>39</v>
      </c>
      <c r="D2" s="3">
        <f>C2*B2</f>
        <v>15600</v>
      </c>
      <c r="E2" s="4" t="s">
        <v>0</v>
      </c>
      <c r="F2" s="4" t="s">
        <v>1</v>
      </c>
    </row>
    <row r="3" spans="1:6" ht="22" customHeight="1" x14ac:dyDescent="0.2">
      <c r="A3" s="2" t="s">
        <v>369</v>
      </c>
      <c r="B3" s="4">
        <v>100</v>
      </c>
      <c r="C3" s="33">
        <v>39.450000000000003</v>
      </c>
      <c r="D3" s="3">
        <f t="shared" ref="D3:D5" si="0">C3*B3</f>
        <v>3945.0000000000005</v>
      </c>
      <c r="E3" s="4" t="s">
        <v>0</v>
      </c>
      <c r="F3" s="4" t="s">
        <v>1</v>
      </c>
    </row>
    <row r="4" spans="1:6" ht="22" customHeight="1" x14ac:dyDescent="0.2">
      <c r="A4" s="2" t="s">
        <v>370</v>
      </c>
      <c r="B4" s="4">
        <v>100</v>
      </c>
      <c r="C4" s="33">
        <v>39.5</v>
      </c>
      <c r="D4" s="3">
        <f t="shared" si="0"/>
        <v>3950</v>
      </c>
      <c r="E4" s="4" t="s">
        <v>0</v>
      </c>
      <c r="F4" s="4" t="s">
        <v>1</v>
      </c>
    </row>
    <row r="5" spans="1:6" ht="22" customHeight="1" x14ac:dyDescent="0.2">
      <c r="A5" s="2" t="s">
        <v>371</v>
      </c>
      <c r="B5" s="4">
        <v>100</v>
      </c>
      <c r="C5" s="33">
        <v>39.6</v>
      </c>
      <c r="D5" s="3">
        <f t="shared" si="0"/>
        <v>3960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700</v>
      </c>
      <c r="C6" s="23"/>
      <c r="D6" s="9">
        <f>SUM(D2:D5)</f>
        <v>27455</v>
      </c>
      <c r="E6" s="8"/>
      <c r="F6" s="8"/>
    </row>
    <row r="7" spans="1:6" ht="22" customHeight="1" x14ac:dyDescent="0.2">
      <c r="A7" s="2" t="s">
        <v>372</v>
      </c>
      <c r="B7" s="4">
        <v>200</v>
      </c>
      <c r="C7" s="33">
        <v>39.6</v>
      </c>
      <c r="D7" s="3">
        <f t="shared" ref="D7:D10" si="1">C7*B7</f>
        <v>7920</v>
      </c>
      <c r="E7" s="4" t="s">
        <v>0</v>
      </c>
      <c r="F7" s="4" t="s">
        <v>1</v>
      </c>
    </row>
    <row r="8" spans="1:6" ht="22" customHeight="1" x14ac:dyDescent="0.2">
      <c r="A8" s="2" t="s">
        <v>373</v>
      </c>
      <c r="B8" s="4">
        <v>200</v>
      </c>
      <c r="C8" s="33">
        <v>39.4</v>
      </c>
      <c r="D8" s="3">
        <f t="shared" si="1"/>
        <v>7880</v>
      </c>
      <c r="E8" s="4" t="s">
        <v>0</v>
      </c>
      <c r="F8" s="4" t="s">
        <v>1</v>
      </c>
    </row>
    <row r="9" spans="1:6" ht="22" customHeight="1" x14ac:dyDescent="0.2">
      <c r="A9" s="2" t="s">
        <v>374</v>
      </c>
      <c r="B9" s="4">
        <v>100</v>
      </c>
      <c r="C9" s="33">
        <v>39.5</v>
      </c>
      <c r="D9" s="3">
        <f t="shared" si="1"/>
        <v>3950</v>
      </c>
      <c r="E9" s="4" t="s">
        <v>0</v>
      </c>
      <c r="F9" s="4" t="s">
        <v>1</v>
      </c>
    </row>
    <row r="10" spans="1:6" ht="22" customHeight="1" x14ac:dyDescent="0.2">
      <c r="A10" s="2" t="s">
        <v>375</v>
      </c>
      <c r="B10" s="4">
        <v>200</v>
      </c>
      <c r="C10" s="33">
        <v>39.950000000000003</v>
      </c>
      <c r="D10" s="3">
        <f t="shared" si="1"/>
        <v>7990.0000000000009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700</v>
      </c>
      <c r="C11" s="34"/>
      <c r="D11" s="9">
        <f>SUM(D7:D10)</f>
        <v>27740</v>
      </c>
      <c r="E11" s="8"/>
      <c r="F11" s="8"/>
    </row>
    <row r="12" spans="1:6" ht="22" customHeight="1" x14ac:dyDescent="0.2">
      <c r="A12" s="2" t="s">
        <v>376</v>
      </c>
      <c r="B12" s="4">
        <v>78</v>
      </c>
      <c r="C12" s="33">
        <v>40.049999999999997</v>
      </c>
      <c r="D12" s="3">
        <f t="shared" ref="D12:D15" si="2">C12*B12</f>
        <v>3123.8999999999996</v>
      </c>
      <c r="E12" s="4" t="s">
        <v>0</v>
      </c>
      <c r="F12" s="4" t="s">
        <v>1</v>
      </c>
    </row>
    <row r="13" spans="1:6" ht="22" customHeight="1" x14ac:dyDescent="0.2">
      <c r="A13" s="2" t="s">
        <v>377</v>
      </c>
      <c r="B13" s="4">
        <v>110</v>
      </c>
      <c r="C13" s="33">
        <v>39.85</v>
      </c>
      <c r="D13" s="3">
        <f t="shared" si="2"/>
        <v>4383.5</v>
      </c>
      <c r="E13" s="4" t="s">
        <v>0</v>
      </c>
      <c r="F13" s="4" t="s">
        <v>1</v>
      </c>
    </row>
    <row r="14" spans="1:6" ht="22" customHeight="1" x14ac:dyDescent="0.2">
      <c r="A14" s="2" t="s">
        <v>378</v>
      </c>
      <c r="B14" s="4">
        <v>412</v>
      </c>
      <c r="C14" s="33">
        <v>39.6</v>
      </c>
      <c r="D14" s="3">
        <f t="shared" si="2"/>
        <v>16315.2</v>
      </c>
      <c r="E14" s="4" t="s">
        <v>0</v>
      </c>
      <c r="F14" s="4" t="s">
        <v>1</v>
      </c>
    </row>
    <row r="15" spans="1:6" ht="22" customHeight="1" x14ac:dyDescent="0.2">
      <c r="A15" s="2" t="s">
        <v>379</v>
      </c>
      <c r="B15" s="4">
        <v>100</v>
      </c>
      <c r="C15" s="33">
        <v>39.9</v>
      </c>
      <c r="D15" s="3">
        <f t="shared" si="2"/>
        <v>3990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700</v>
      </c>
      <c r="C16" s="34"/>
      <c r="D16" s="9">
        <f>SUM(D12:D15)</f>
        <v>27812.6</v>
      </c>
      <c r="E16" s="8"/>
      <c r="F16" s="8"/>
    </row>
    <row r="17" spans="1:6" ht="22" customHeight="1" x14ac:dyDescent="0.2">
      <c r="A17" s="2" t="s">
        <v>380</v>
      </c>
      <c r="B17" s="4">
        <v>81</v>
      </c>
      <c r="C17" s="33">
        <v>39.75</v>
      </c>
      <c r="D17" s="3">
        <f t="shared" ref="D17:D20" si="3">C17*B17</f>
        <v>3219.75</v>
      </c>
      <c r="E17" s="4" t="s">
        <v>0</v>
      </c>
      <c r="F17" s="4" t="s">
        <v>1</v>
      </c>
    </row>
    <row r="18" spans="1:6" ht="22" customHeight="1" x14ac:dyDescent="0.2">
      <c r="A18" s="2" t="s">
        <v>381</v>
      </c>
      <c r="B18" s="4">
        <v>184</v>
      </c>
      <c r="C18" s="33">
        <v>39.950000000000003</v>
      </c>
      <c r="D18" s="3">
        <f t="shared" si="3"/>
        <v>7350.8</v>
      </c>
      <c r="E18" s="4" t="s">
        <v>0</v>
      </c>
      <c r="F18" s="4" t="s">
        <v>1</v>
      </c>
    </row>
    <row r="19" spans="1:6" ht="22" customHeight="1" x14ac:dyDescent="0.2">
      <c r="A19" s="2" t="s">
        <v>382</v>
      </c>
      <c r="B19" s="4">
        <v>200</v>
      </c>
      <c r="C19" s="33">
        <v>40</v>
      </c>
      <c r="D19" s="3">
        <f t="shared" si="3"/>
        <v>8000</v>
      </c>
      <c r="E19" s="4" t="s">
        <v>0</v>
      </c>
      <c r="F19" s="4" t="s">
        <v>1</v>
      </c>
    </row>
    <row r="20" spans="1:6" ht="22" customHeight="1" x14ac:dyDescent="0.2">
      <c r="A20" s="2" t="s">
        <v>383</v>
      </c>
      <c r="B20" s="4">
        <v>235</v>
      </c>
      <c r="C20" s="33">
        <v>40.25</v>
      </c>
      <c r="D20" s="3">
        <f t="shared" si="3"/>
        <v>9458.75</v>
      </c>
      <c r="E20" s="4" t="s">
        <v>0</v>
      </c>
      <c r="F20" s="4" t="s">
        <v>1</v>
      </c>
    </row>
    <row r="21" spans="1:6" ht="22" customHeight="1" x14ac:dyDescent="0.2">
      <c r="A21" s="16"/>
      <c r="B21" s="23">
        <f>SUM(B17:B20)</f>
        <v>700</v>
      </c>
      <c r="C21" s="34"/>
      <c r="D21" s="9">
        <f>SUM(D17:D20)</f>
        <v>28029.3</v>
      </c>
      <c r="E21" s="8"/>
      <c r="F21" s="8"/>
    </row>
    <row r="22" spans="1:6" s="1" customFormat="1" ht="22" customHeight="1" x14ac:dyDescent="0.2">
      <c r="A22" s="2" t="s">
        <v>384</v>
      </c>
      <c r="B22" s="4">
        <v>300</v>
      </c>
      <c r="C22" s="33">
        <v>40.799999999999997</v>
      </c>
      <c r="D22" s="3">
        <f t="shared" ref="D22:D25" si="4">C22*B22</f>
        <v>12240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385</v>
      </c>
      <c r="B23" s="4">
        <v>200</v>
      </c>
      <c r="C23" s="33">
        <v>40.799999999999997</v>
      </c>
      <c r="D23" s="3">
        <f t="shared" si="4"/>
        <v>8159.9999999999991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386</v>
      </c>
      <c r="B24" s="4">
        <v>300</v>
      </c>
      <c r="C24" s="33">
        <v>40.799999999999997</v>
      </c>
      <c r="D24" s="3">
        <f t="shared" si="4"/>
        <v>12240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387</v>
      </c>
      <c r="B25" s="4">
        <v>100</v>
      </c>
      <c r="C25" s="33">
        <v>40.799999999999997</v>
      </c>
      <c r="D25" s="3">
        <f t="shared" si="4"/>
        <v>4079.9999999999995</v>
      </c>
      <c r="E25" s="4" t="s">
        <v>0</v>
      </c>
      <c r="F25" s="4" t="s">
        <v>1</v>
      </c>
    </row>
    <row r="26" spans="1:6" s="1" customFormat="1" ht="22" customHeight="1" x14ac:dyDescent="0.2">
      <c r="A26" s="16"/>
      <c r="B26" s="23">
        <f>SUM(B22:B25)</f>
        <v>900</v>
      </c>
      <c r="C26" s="34"/>
      <c r="D26" s="9">
        <f>SUM(D22:D25)</f>
        <v>36720</v>
      </c>
      <c r="E26" s="8"/>
      <c r="F26" s="8"/>
    </row>
    <row r="27" spans="1:6" ht="22" customHeight="1" x14ac:dyDescent="0.2">
      <c r="A27" s="17" t="s">
        <v>367</v>
      </c>
      <c r="B27" s="24">
        <f>B6+B11+B16+B21+B26</f>
        <v>3700</v>
      </c>
      <c r="C27" s="35">
        <f>D27/B27</f>
        <v>39.934297297297306</v>
      </c>
      <c r="D27" s="19">
        <f>SUM(D6+D11+D16+D21+D26)</f>
        <v>147756.90000000002</v>
      </c>
      <c r="E27" s="18" t="s">
        <v>0</v>
      </c>
      <c r="F27" s="18" t="s">
        <v>1</v>
      </c>
    </row>
    <row r="32" spans="1:6" s="3" customFormat="1" ht="22" customHeight="1" x14ac:dyDescent="0.2">
      <c r="A32" s="7"/>
      <c r="B32" s="31"/>
      <c r="C32" s="33"/>
      <c r="E32" s="4"/>
      <c r="F32" s="4"/>
    </row>
  </sheetData>
  <pageMargins left="0.7" right="0.7" top="0.75" bottom="0.75" header="0.3" footer="0.3"/>
  <pageSetup paperSize="9" scale="7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653E-26E4-5A40-B229-40FF9E2E63A7}">
  <sheetPr>
    <tabColor theme="3" tint="0.89999084444715716"/>
    <pageSetUpPr fitToPage="1"/>
  </sheetPr>
  <dimension ref="A1:F32"/>
  <sheetViews>
    <sheetView workbookViewId="0">
      <selection activeCell="A14" activeCellId="2" sqref="A2:XFD2 A8:XFD8 A14:XFD14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346</v>
      </c>
      <c r="B2" s="4">
        <v>159</v>
      </c>
      <c r="C2" s="33">
        <v>38.75</v>
      </c>
      <c r="D2" s="3">
        <f>C2*B2</f>
        <v>6161.25</v>
      </c>
      <c r="E2" s="4" t="s">
        <v>0</v>
      </c>
      <c r="F2" s="4" t="s">
        <v>1</v>
      </c>
    </row>
    <row r="3" spans="1:6" ht="22" customHeight="1" x14ac:dyDescent="0.2">
      <c r="A3" s="2" t="s">
        <v>347</v>
      </c>
      <c r="B3" s="4">
        <v>183</v>
      </c>
      <c r="C3" s="33">
        <v>38.799999999999997</v>
      </c>
      <c r="D3" s="3">
        <f t="shared" ref="D3:D5" si="0">C3*B3</f>
        <v>7100.4</v>
      </c>
      <c r="E3" s="4" t="s">
        <v>0</v>
      </c>
      <c r="F3" s="4" t="s">
        <v>1</v>
      </c>
    </row>
    <row r="4" spans="1:6" ht="22" customHeight="1" x14ac:dyDescent="0.2">
      <c r="A4" s="2" t="s">
        <v>348</v>
      </c>
      <c r="B4" s="4">
        <v>258</v>
      </c>
      <c r="C4" s="33">
        <v>39.299999999999997</v>
      </c>
      <c r="D4" s="3">
        <f t="shared" si="0"/>
        <v>10139.4</v>
      </c>
      <c r="E4" s="4" t="s">
        <v>0</v>
      </c>
      <c r="F4" s="4" t="s">
        <v>1</v>
      </c>
    </row>
    <row r="5" spans="1:6" ht="22" customHeight="1" x14ac:dyDescent="0.2">
      <c r="A5" s="2" t="s">
        <v>349</v>
      </c>
      <c r="B5" s="4">
        <v>200</v>
      </c>
      <c r="C5" s="33">
        <v>38.9</v>
      </c>
      <c r="D5" s="3">
        <f t="shared" si="0"/>
        <v>7780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800</v>
      </c>
      <c r="C6" s="23"/>
      <c r="D6" s="9">
        <f>SUM(D2:D5)</f>
        <v>31181.05</v>
      </c>
      <c r="E6" s="8"/>
      <c r="F6" s="8"/>
    </row>
    <row r="7" spans="1:6" ht="22" customHeight="1" x14ac:dyDescent="0.2">
      <c r="A7" s="2" t="s">
        <v>350</v>
      </c>
      <c r="B7" s="4">
        <v>200</v>
      </c>
      <c r="C7" s="33">
        <v>39</v>
      </c>
      <c r="D7" s="3">
        <f t="shared" ref="D7:D10" si="1">C7*B7</f>
        <v>7800</v>
      </c>
      <c r="E7" s="4" t="s">
        <v>0</v>
      </c>
      <c r="F7" s="4" t="s">
        <v>1</v>
      </c>
    </row>
    <row r="8" spans="1:6" ht="22" customHeight="1" x14ac:dyDescent="0.2">
      <c r="A8" s="2" t="s">
        <v>351</v>
      </c>
      <c r="B8" s="4">
        <v>200</v>
      </c>
      <c r="C8" s="33">
        <v>39.200000000000003</v>
      </c>
      <c r="D8" s="3">
        <f t="shared" si="1"/>
        <v>7840.0000000000009</v>
      </c>
      <c r="E8" s="4" t="s">
        <v>0</v>
      </c>
      <c r="F8" s="4" t="s">
        <v>1</v>
      </c>
    </row>
    <row r="9" spans="1:6" ht="22" customHeight="1" x14ac:dyDescent="0.2">
      <c r="A9" s="2" t="s">
        <v>352</v>
      </c>
      <c r="B9" s="4">
        <v>200</v>
      </c>
      <c r="C9" s="33">
        <v>39</v>
      </c>
      <c r="D9" s="3">
        <f t="shared" si="1"/>
        <v>7800</v>
      </c>
      <c r="E9" s="4" t="s">
        <v>0</v>
      </c>
      <c r="F9" s="4" t="s">
        <v>1</v>
      </c>
    </row>
    <row r="10" spans="1:6" ht="22" customHeight="1" x14ac:dyDescent="0.2">
      <c r="A10" s="2" t="s">
        <v>353</v>
      </c>
      <c r="B10" s="4">
        <v>200</v>
      </c>
      <c r="C10" s="33">
        <v>38.799999999999997</v>
      </c>
      <c r="D10" s="3">
        <f t="shared" si="1"/>
        <v>7759.9999999999991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800</v>
      </c>
      <c r="C11" s="34"/>
      <c r="D11" s="9">
        <f>SUM(D7:D10)</f>
        <v>31200</v>
      </c>
      <c r="E11" s="8"/>
      <c r="F11" s="8"/>
    </row>
    <row r="12" spans="1:6" ht="22" customHeight="1" x14ac:dyDescent="0.2">
      <c r="A12" s="2" t="s">
        <v>354</v>
      </c>
      <c r="B12" s="4">
        <v>200</v>
      </c>
      <c r="C12" s="33">
        <v>38.5</v>
      </c>
      <c r="D12" s="3">
        <f t="shared" ref="D12:D15" si="2">C12*B12</f>
        <v>7700</v>
      </c>
      <c r="E12" s="4" t="s">
        <v>0</v>
      </c>
      <c r="F12" s="4" t="s">
        <v>1</v>
      </c>
    </row>
    <row r="13" spans="1:6" ht="22" customHeight="1" x14ac:dyDescent="0.2">
      <c r="A13" s="2" t="s">
        <v>355</v>
      </c>
      <c r="B13" s="4">
        <v>200</v>
      </c>
      <c r="C13" s="33">
        <v>38.35</v>
      </c>
      <c r="D13" s="3">
        <f t="shared" si="2"/>
        <v>7670</v>
      </c>
      <c r="E13" s="4" t="s">
        <v>0</v>
      </c>
      <c r="F13" s="4" t="s">
        <v>1</v>
      </c>
    </row>
    <row r="14" spans="1:6" ht="22" customHeight="1" x14ac:dyDescent="0.2">
      <c r="A14" s="2" t="s">
        <v>356</v>
      </c>
      <c r="B14" s="4">
        <v>200</v>
      </c>
      <c r="C14" s="33">
        <v>38.5</v>
      </c>
      <c r="D14" s="3">
        <f t="shared" si="2"/>
        <v>7700</v>
      </c>
      <c r="E14" s="4" t="s">
        <v>0</v>
      </c>
      <c r="F14" s="4" t="s">
        <v>1</v>
      </c>
    </row>
    <row r="15" spans="1:6" ht="22" customHeight="1" x14ac:dyDescent="0.2">
      <c r="A15" s="2" t="s">
        <v>357</v>
      </c>
      <c r="B15" s="4">
        <v>100</v>
      </c>
      <c r="C15" s="33">
        <v>39</v>
      </c>
      <c r="D15" s="3">
        <f t="shared" si="2"/>
        <v>3900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700</v>
      </c>
      <c r="C16" s="34"/>
      <c r="D16" s="9">
        <f>SUM(D12:D15)</f>
        <v>26970</v>
      </c>
      <c r="E16" s="8"/>
      <c r="F16" s="8"/>
    </row>
    <row r="17" spans="1:6" ht="22" customHeight="1" x14ac:dyDescent="0.2">
      <c r="A17" s="2" t="s">
        <v>358</v>
      </c>
      <c r="B17" s="4">
        <v>200</v>
      </c>
      <c r="C17" s="33">
        <v>39.4</v>
      </c>
      <c r="D17" s="3">
        <f t="shared" ref="D17:D20" si="3">C17*B17</f>
        <v>7880</v>
      </c>
      <c r="E17" s="4" t="s">
        <v>0</v>
      </c>
      <c r="F17" s="4" t="s">
        <v>1</v>
      </c>
    </row>
    <row r="18" spans="1:6" ht="22" customHeight="1" x14ac:dyDescent="0.2">
      <c r="A18" s="2" t="s">
        <v>359</v>
      </c>
      <c r="B18" s="4">
        <v>200</v>
      </c>
      <c r="C18" s="33">
        <v>39.6</v>
      </c>
      <c r="D18" s="3">
        <f t="shared" si="3"/>
        <v>7920</v>
      </c>
      <c r="E18" s="4" t="s">
        <v>0</v>
      </c>
      <c r="F18" s="4" t="s">
        <v>1</v>
      </c>
    </row>
    <row r="19" spans="1:6" ht="22" customHeight="1" x14ac:dyDescent="0.2">
      <c r="A19" s="2" t="s">
        <v>360</v>
      </c>
      <c r="B19" s="4">
        <v>200</v>
      </c>
      <c r="C19" s="33">
        <v>39.5</v>
      </c>
      <c r="D19" s="3">
        <f t="shared" si="3"/>
        <v>7900</v>
      </c>
      <c r="E19" s="4" t="s">
        <v>0</v>
      </c>
      <c r="F19" s="4" t="s">
        <v>1</v>
      </c>
    </row>
    <row r="20" spans="1:6" ht="22" customHeight="1" x14ac:dyDescent="0.2">
      <c r="A20" s="2" t="s">
        <v>361</v>
      </c>
      <c r="B20" s="4">
        <v>200</v>
      </c>
      <c r="C20" s="33">
        <v>39.35</v>
      </c>
      <c r="D20" s="3">
        <f t="shared" si="3"/>
        <v>7870</v>
      </c>
      <c r="E20" s="4" t="s">
        <v>0</v>
      </c>
      <c r="F20" s="4" t="s">
        <v>1</v>
      </c>
    </row>
    <row r="21" spans="1:6" ht="22" customHeight="1" x14ac:dyDescent="0.2">
      <c r="A21" s="16"/>
      <c r="B21" s="23">
        <f>SUM(B17:B20)</f>
        <v>800</v>
      </c>
      <c r="C21" s="34"/>
      <c r="D21" s="9">
        <f>SUM(D17:D20)</f>
        <v>31570</v>
      </c>
      <c r="E21" s="8"/>
      <c r="F21" s="8"/>
    </row>
    <row r="22" spans="1:6" s="1" customFormat="1" ht="22" customHeight="1" x14ac:dyDescent="0.2">
      <c r="A22" s="2" t="s">
        <v>362</v>
      </c>
      <c r="B22" s="4">
        <v>112</v>
      </c>
      <c r="C22" s="33">
        <v>39.4</v>
      </c>
      <c r="D22" s="3">
        <f t="shared" ref="D22:D25" si="4">C22*B22</f>
        <v>4412.8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363</v>
      </c>
      <c r="B23" s="4">
        <v>365</v>
      </c>
      <c r="C23" s="33">
        <v>39.6</v>
      </c>
      <c r="D23" s="3">
        <f>C23*B23</f>
        <v>14454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364</v>
      </c>
      <c r="B24" s="4">
        <v>123</v>
      </c>
      <c r="C24" s="33">
        <v>39.6</v>
      </c>
      <c r="D24" s="3">
        <f t="shared" si="4"/>
        <v>4870.8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365</v>
      </c>
      <c r="B25" s="4">
        <v>100</v>
      </c>
      <c r="C25" s="33">
        <v>39.6</v>
      </c>
      <c r="D25" s="3">
        <f t="shared" si="4"/>
        <v>3960</v>
      </c>
      <c r="E25" s="4" t="s">
        <v>0</v>
      </c>
      <c r="F25" s="4" t="s">
        <v>1</v>
      </c>
    </row>
    <row r="26" spans="1:6" s="1" customFormat="1" ht="22" customHeight="1" x14ac:dyDescent="0.2">
      <c r="A26" s="16"/>
      <c r="B26" s="23">
        <f>SUM(B22:B25)</f>
        <v>700</v>
      </c>
      <c r="C26" s="34"/>
      <c r="D26" s="9">
        <f>SUM(D22:D25)</f>
        <v>27697.599999999999</v>
      </c>
      <c r="E26" s="8"/>
      <c r="F26" s="8"/>
    </row>
    <row r="27" spans="1:6" ht="22" customHeight="1" x14ac:dyDescent="0.2">
      <c r="A27" s="17" t="s">
        <v>345</v>
      </c>
      <c r="B27" s="24">
        <f>B6+B11+B16+B21+B26</f>
        <v>3800</v>
      </c>
      <c r="C27" s="35">
        <f>D27/B27</f>
        <v>39.110171052631578</v>
      </c>
      <c r="D27" s="19">
        <f>SUM(D6+D11+D16+D21+D26)</f>
        <v>148618.65</v>
      </c>
      <c r="E27" s="18" t="s">
        <v>0</v>
      </c>
      <c r="F27" s="18" t="s">
        <v>1</v>
      </c>
    </row>
    <row r="32" spans="1:6" s="3" customFormat="1" ht="22" customHeight="1" x14ac:dyDescent="0.2">
      <c r="A32" s="7"/>
      <c r="B32" s="31"/>
      <c r="C32" s="33"/>
      <c r="E32" s="4"/>
      <c r="F32" s="4"/>
    </row>
  </sheetData>
  <pageMargins left="0.7" right="0.7" top="0.75" bottom="0.75" header="0.3" footer="0.3"/>
  <pageSetup paperSize="9" scale="7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52F7E-68F2-E744-B860-BA2D8F02DE30}">
  <sheetPr>
    <tabColor theme="3" tint="0.89999084444715716"/>
    <pageSetUpPr fitToPage="1"/>
  </sheetPr>
  <dimension ref="A1:F32"/>
  <sheetViews>
    <sheetView workbookViewId="0">
      <selection activeCell="A29" sqref="A29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325</v>
      </c>
      <c r="B2" s="4">
        <v>300</v>
      </c>
      <c r="C2" s="33">
        <v>40.35</v>
      </c>
      <c r="D2" s="3">
        <f>C2*B2</f>
        <v>12105</v>
      </c>
      <c r="E2" s="4" t="s">
        <v>0</v>
      </c>
      <c r="F2" s="4" t="s">
        <v>1</v>
      </c>
    </row>
    <row r="3" spans="1:6" ht="22" customHeight="1" x14ac:dyDescent="0.2">
      <c r="A3" s="2" t="s">
        <v>325</v>
      </c>
      <c r="B3" s="4">
        <v>300</v>
      </c>
      <c r="C3" s="33">
        <v>40.35</v>
      </c>
      <c r="D3" s="3">
        <f t="shared" ref="D3:D5" si="0">C3*B3</f>
        <v>12105</v>
      </c>
      <c r="E3" s="4" t="s">
        <v>0</v>
      </c>
      <c r="F3" s="4" t="s">
        <v>1</v>
      </c>
    </row>
    <row r="4" spans="1:6" ht="22" customHeight="1" x14ac:dyDescent="0.2">
      <c r="A4" s="2" t="s">
        <v>326</v>
      </c>
      <c r="B4" s="4">
        <v>200</v>
      </c>
      <c r="C4" s="33">
        <v>39.549999999999997</v>
      </c>
      <c r="D4" s="3">
        <f t="shared" si="0"/>
        <v>7909.9999999999991</v>
      </c>
      <c r="E4" s="4" t="s">
        <v>0</v>
      </c>
      <c r="F4" s="4" t="s">
        <v>1</v>
      </c>
    </row>
    <row r="5" spans="1:6" ht="22" customHeight="1" x14ac:dyDescent="0.2">
      <c r="A5" s="2" t="s">
        <v>327</v>
      </c>
      <c r="B5" s="4">
        <v>150</v>
      </c>
      <c r="C5" s="33">
        <v>39</v>
      </c>
      <c r="D5" s="3">
        <f t="shared" si="0"/>
        <v>5850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950</v>
      </c>
      <c r="C6" s="23"/>
      <c r="D6" s="9">
        <f>SUM(D2:D5)</f>
        <v>37970</v>
      </c>
      <c r="E6" s="8"/>
      <c r="F6" s="8"/>
    </row>
    <row r="7" spans="1:6" ht="22" customHeight="1" x14ac:dyDescent="0.2">
      <c r="A7" s="2" t="s">
        <v>328</v>
      </c>
      <c r="B7" s="4">
        <v>150</v>
      </c>
      <c r="C7" s="33">
        <v>38.549999999999997</v>
      </c>
      <c r="D7" s="3">
        <f t="shared" ref="D7:D10" si="1">C7*B7</f>
        <v>5782.5</v>
      </c>
      <c r="E7" s="4" t="s">
        <v>0</v>
      </c>
      <c r="F7" s="4" t="s">
        <v>1</v>
      </c>
    </row>
    <row r="8" spans="1:6" ht="22" customHeight="1" x14ac:dyDescent="0.2">
      <c r="A8" s="2" t="s">
        <v>329</v>
      </c>
      <c r="B8" s="4">
        <v>150</v>
      </c>
      <c r="C8" s="33">
        <v>40</v>
      </c>
      <c r="D8" s="3">
        <f t="shared" si="1"/>
        <v>6000</v>
      </c>
      <c r="E8" s="4" t="s">
        <v>0</v>
      </c>
      <c r="F8" s="4" t="s">
        <v>1</v>
      </c>
    </row>
    <row r="9" spans="1:6" ht="22" customHeight="1" x14ac:dyDescent="0.2">
      <c r="A9" s="2" t="s">
        <v>330</v>
      </c>
      <c r="B9" s="4">
        <v>150</v>
      </c>
      <c r="C9" s="33">
        <v>39.9</v>
      </c>
      <c r="D9" s="3">
        <f t="shared" si="1"/>
        <v>5985</v>
      </c>
      <c r="E9" s="4" t="s">
        <v>0</v>
      </c>
      <c r="F9" s="4" t="s">
        <v>1</v>
      </c>
    </row>
    <row r="10" spans="1:6" ht="22" customHeight="1" x14ac:dyDescent="0.2">
      <c r="A10" s="2" t="s">
        <v>331</v>
      </c>
      <c r="B10" s="4">
        <v>200</v>
      </c>
      <c r="C10" s="33">
        <v>39.950000000000003</v>
      </c>
      <c r="D10" s="3">
        <f t="shared" si="1"/>
        <v>7990.0000000000009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650</v>
      </c>
      <c r="C11" s="34"/>
      <c r="D11" s="9">
        <f>SUM(D7:D10)</f>
        <v>25757.5</v>
      </c>
      <c r="E11" s="8"/>
      <c r="F11" s="8"/>
    </row>
    <row r="12" spans="1:6" ht="22" customHeight="1" x14ac:dyDescent="0.2">
      <c r="A12" s="2" t="s">
        <v>332</v>
      </c>
      <c r="B12" s="4">
        <v>200</v>
      </c>
      <c r="C12" s="33">
        <v>40.4</v>
      </c>
      <c r="D12" s="3">
        <f t="shared" ref="D12:D15" si="2">C12*B12</f>
        <v>8080</v>
      </c>
      <c r="E12" s="4" t="s">
        <v>0</v>
      </c>
      <c r="F12" s="4" t="s">
        <v>1</v>
      </c>
    </row>
    <row r="13" spans="1:6" ht="22" customHeight="1" x14ac:dyDescent="0.2">
      <c r="A13" s="2" t="s">
        <v>333</v>
      </c>
      <c r="B13" s="4">
        <v>300</v>
      </c>
      <c r="C13" s="33">
        <v>39.65</v>
      </c>
      <c r="D13" s="3">
        <f t="shared" si="2"/>
        <v>11895</v>
      </c>
      <c r="E13" s="4" t="s">
        <v>0</v>
      </c>
      <c r="F13" s="4" t="s">
        <v>1</v>
      </c>
    </row>
    <row r="14" spans="1:6" ht="22" customHeight="1" x14ac:dyDescent="0.2">
      <c r="A14" s="2" t="s">
        <v>334</v>
      </c>
      <c r="B14" s="4">
        <v>100</v>
      </c>
      <c r="C14" s="33">
        <v>39.75</v>
      </c>
      <c r="D14" s="3">
        <f t="shared" si="2"/>
        <v>3975</v>
      </c>
      <c r="E14" s="4" t="s">
        <v>0</v>
      </c>
      <c r="F14" s="4" t="s">
        <v>1</v>
      </c>
    </row>
    <row r="15" spans="1:6" ht="22" customHeight="1" x14ac:dyDescent="0.2">
      <c r="A15" s="2" t="s">
        <v>335</v>
      </c>
      <c r="B15" s="4">
        <v>100</v>
      </c>
      <c r="C15" s="33">
        <v>39.85</v>
      </c>
      <c r="D15" s="3">
        <f t="shared" si="2"/>
        <v>3985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700</v>
      </c>
      <c r="C16" s="34"/>
      <c r="D16" s="9">
        <f>SUM(D12:D15)</f>
        <v>27935</v>
      </c>
      <c r="E16" s="8"/>
      <c r="F16" s="8"/>
    </row>
    <row r="17" spans="1:6" ht="22" customHeight="1" x14ac:dyDescent="0.2">
      <c r="A17" s="2" t="s">
        <v>336</v>
      </c>
      <c r="B17" s="4">
        <v>136</v>
      </c>
      <c r="C17" s="33">
        <v>38.4</v>
      </c>
      <c r="D17" s="3">
        <f t="shared" ref="D17:D20" si="3">C17*B17</f>
        <v>5222.3999999999996</v>
      </c>
      <c r="E17" s="4" t="s">
        <v>0</v>
      </c>
      <c r="F17" s="4" t="s">
        <v>1</v>
      </c>
    </row>
    <row r="18" spans="1:6" ht="22" customHeight="1" x14ac:dyDescent="0.2">
      <c r="A18" s="2" t="s">
        <v>337</v>
      </c>
      <c r="B18" s="4">
        <v>257</v>
      </c>
      <c r="C18" s="33">
        <v>38.450000000000003</v>
      </c>
      <c r="D18" s="3">
        <f t="shared" si="3"/>
        <v>9881.6500000000015</v>
      </c>
      <c r="E18" s="4" t="s">
        <v>0</v>
      </c>
      <c r="F18" s="4" t="s">
        <v>1</v>
      </c>
    </row>
    <row r="19" spans="1:6" ht="22" customHeight="1" x14ac:dyDescent="0.2">
      <c r="A19" s="2" t="s">
        <v>338</v>
      </c>
      <c r="B19" s="4">
        <v>151</v>
      </c>
      <c r="C19" s="33">
        <v>38.6</v>
      </c>
      <c r="D19" s="3">
        <f t="shared" si="3"/>
        <v>5828.6</v>
      </c>
      <c r="E19" s="4" t="s">
        <v>0</v>
      </c>
      <c r="F19" s="4" t="s">
        <v>1</v>
      </c>
    </row>
    <row r="20" spans="1:6" ht="22" customHeight="1" x14ac:dyDescent="0.2">
      <c r="A20" s="2" t="s">
        <v>339</v>
      </c>
      <c r="B20" s="4">
        <v>156</v>
      </c>
      <c r="C20" s="33">
        <v>39</v>
      </c>
      <c r="D20" s="3">
        <f t="shared" si="3"/>
        <v>6084</v>
      </c>
      <c r="E20" s="4" t="s">
        <v>0</v>
      </c>
      <c r="F20" s="4" t="s">
        <v>1</v>
      </c>
    </row>
    <row r="21" spans="1:6" ht="22" customHeight="1" x14ac:dyDescent="0.2">
      <c r="A21" s="16"/>
      <c r="B21" s="23">
        <f>SUM(B17:B20)</f>
        <v>700</v>
      </c>
      <c r="C21" s="34"/>
      <c r="D21" s="9">
        <f>SUM(D17:D20)</f>
        <v>27016.65</v>
      </c>
      <c r="E21" s="8"/>
      <c r="F21" s="8"/>
    </row>
    <row r="22" spans="1:6" s="1" customFormat="1" ht="22" customHeight="1" x14ac:dyDescent="0.2">
      <c r="A22" s="2" t="s">
        <v>340</v>
      </c>
      <c r="B22" s="4">
        <v>200</v>
      </c>
      <c r="C22" s="33">
        <v>39.25</v>
      </c>
      <c r="D22" s="3">
        <f t="shared" ref="D22:D25" si="4">C22*B22</f>
        <v>7850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341</v>
      </c>
      <c r="B23" s="4">
        <v>210</v>
      </c>
      <c r="C23" s="33">
        <v>39.299999999999997</v>
      </c>
      <c r="D23" s="3">
        <f t="shared" si="4"/>
        <v>8253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342</v>
      </c>
      <c r="B24" s="4">
        <v>183</v>
      </c>
      <c r="C24" s="33">
        <v>39.1</v>
      </c>
      <c r="D24" s="3">
        <f t="shared" si="4"/>
        <v>7155.3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343</v>
      </c>
      <c r="B25" s="4">
        <v>207</v>
      </c>
      <c r="C25" s="33">
        <v>39.5</v>
      </c>
      <c r="D25" s="3">
        <f t="shared" si="4"/>
        <v>8176.5</v>
      </c>
      <c r="E25" s="4" t="s">
        <v>0</v>
      </c>
      <c r="F25" s="4" t="s">
        <v>1</v>
      </c>
    </row>
    <row r="26" spans="1:6" s="1" customFormat="1" ht="22" customHeight="1" x14ac:dyDescent="0.2">
      <c r="A26" s="16"/>
      <c r="B26" s="23">
        <f>SUM(B22:B25)</f>
        <v>800</v>
      </c>
      <c r="C26" s="34"/>
      <c r="D26" s="9">
        <f>SUM(D22:D25)</f>
        <v>31434.799999999999</v>
      </c>
      <c r="E26" s="8"/>
      <c r="F26" s="8"/>
    </row>
    <row r="27" spans="1:6" ht="22" customHeight="1" x14ac:dyDescent="0.2">
      <c r="A27" s="17" t="s">
        <v>344</v>
      </c>
      <c r="B27" s="24">
        <f>B6+B11+B16+B21+B26</f>
        <v>3800</v>
      </c>
      <c r="C27" s="35">
        <f>D27/B27</f>
        <v>39.503671052631574</v>
      </c>
      <c r="D27" s="19">
        <f>SUM(D6+D11+D16+D21+D26)</f>
        <v>150113.94999999998</v>
      </c>
      <c r="E27" s="18" t="s">
        <v>0</v>
      </c>
      <c r="F27" s="18" t="s">
        <v>1</v>
      </c>
    </row>
    <row r="32" spans="1:6" s="3" customFormat="1" ht="22" customHeight="1" x14ac:dyDescent="0.2">
      <c r="A32" s="7"/>
      <c r="B32" s="31"/>
      <c r="C32" s="33"/>
      <c r="E32" s="4"/>
      <c r="F32" s="4"/>
    </row>
  </sheetData>
  <pageMargins left="0.7" right="0.7" top="0.75" bottom="0.75" header="0.3" footer="0.3"/>
  <pageSetup paperSize="9" scale="74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D8872-505D-B947-B03B-04D3FDE74D53}">
  <sheetPr>
    <tabColor theme="3" tint="0.89999084444715716"/>
    <pageSetUpPr fitToPage="1"/>
  </sheetPr>
  <dimension ref="A1:F33"/>
  <sheetViews>
    <sheetView workbookViewId="0">
      <selection activeCell="H16" sqref="H16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303</v>
      </c>
      <c r="B2" s="4">
        <v>300</v>
      </c>
      <c r="C2" s="33">
        <v>40.75</v>
      </c>
      <c r="D2" s="3">
        <f>C2*B2</f>
        <v>12225</v>
      </c>
      <c r="E2" s="4" t="s">
        <v>0</v>
      </c>
      <c r="F2" s="4" t="s">
        <v>1</v>
      </c>
    </row>
    <row r="3" spans="1:6" ht="22" customHeight="1" x14ac:dyDescent="0.2">
      <c r="A3" s="2" t="s">
        <v>304</v>
      </c>
      <c r="B3" s="4">
        <v>150</v>
      </c>
      <c r="C3" s="33">
        <v>40.700000000000003</v>
      </c>
      <c r="D3" s="3">
        <f t="shared" ref="D3:D5" si="0">C3*B3</f>
        <v>6105</v>
      </c>
      <c r="E3" s="4" t="s">
        <v>0</v>
      </c>
      <c r="F3" s="4" t="s">
        <v>1</v>
      </c>
    </row>
    <row r="4" spans="1:6" ht="22" customHeight="1" x14ac:dyDescent="0.2">
      <c r="A4" s="2" t="s">
        <v>305</v>
      </c>
      <c r="B4" s="4">
        <v>124</v>
      </c>
      <c r="C4" s="33">
        <v>40.65</v>
      </c>
      <c r="D4" s="3">
        <f t="shared" si="0"/>
        <v>5040.5999999999995</v>
      </c>
      <c r="E4" s="4" t="s">
        <v>0</v>
      </c>
      <c r="F4" s="4" t="s">
        <v>1</v>
      </c>
    </row>
    <row r="5" spans="1:6" ht="22" customHeight="1" x14ac:dyDescent="0.2">
      <c r="A5" s="2" t="s">
        <v>306</v>
      </c>
      <c r="B5" s="4">
        <v>176</v>
      </c>
      <c r="C5" s="33">
        <v>40.700000000000003</v>
      </c>
      <c r="D5" s="3">
        <f t="shared" si="0"/>
        <v>7163.2000000000007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750</v>
      </c>
      <c r="C6" s="23"/>
      <c r="D6" s="9">
        <f>SUM(D2:D5)</f>
        <v>30533.8</v>
      </c>
      <c r="E6" s="8"/>
      <c r="F6" s="8"/>
    </row>
    <row r="7" spans="1:6" ht="22" customHeight="1" x14ac:dyDescent="0.2">
      <c r="A7" s="2" t="s">
        <v>307</v>
      </c>
      <c r="B7" s="4">
        <v>300</v>
      </c>
      <c r="C7" s="33">
        <v>41.45</v>
      </c>
      <c r="D7" s="3">
        <f t="shared" ref="D7:D11" si="1">C7*B7</f>
        <v>12435</v>
      </c>
      <c r="E7" s="4" t="s">
        <v>0</v>
      </c>
      <c r="F7" s="4" t="s">
        <v>1</v>
      </c>
    </row>
    <row r="8" spans="1:6" ht="22" customHeight="1" x14ac:dyDescent="0.2">
      <c r="A8" s="2" t="s">
        <v>308</v>
      </c>
      <c r="B8" s="4">
        <v>100</v>
      </c>
      <c r="C8" s="33">
        <v>41.45</v>
      </c>
      <c r="D8" s="3">
        <f t="shared" si="1"/>
        <v>4145</v>
      </c>
      <c r="E8" s="4" t="s">
        <v>0</v>
      </c>
      <c r="F8" s="4" t="s">
        <v>1</v>
      </c>
    </row>
    <row r="9" spans="1:6" ht="22" customHeight="1" x14ac:dyDescent="0.2">
      <c r="A9" s="2" t="s">
        <v>309</v>
      </c>
      <c r="B9" s="4">
        <v>87</v>
      </c>
      <c r="C9" s="33">
        <v>41.75</v>
      </c>
      <c r="D9" s="3">
        <f t="shared" si="1"/>
        <v>3632.25</v>
      </c>
      <c r="E9" s="4" t="s">
        <v>0</v>
      </c>
      <c r="F9" s="4" t="s">
        <v>1</v>
      </c>
    </row>
    <row r="10" spans="1:6" ht="22" customHeight="1" x14ac:dyDescent="0.2">
      <c r="A10" s="2" t="s">
        <v>310</v>
      </c>
      <c r="B10" s="4">
        <v>13</v>
      </c>
      <c r="C10" s="33">
        <v>41.8</v>
      </c>
      <c r="D10" s="3">
        <f t="shared" si="1"/>
        <v>543.4</v>
      </c>
      <c r="E10" s="4" t="s">
        <v>0</v>
      </c>
      <c r="F10" s="4" t="s">
        <v>1</v>
      </c>
    </row>
    <row r="11" spans="1:6" ht="22" customHeight="1" x14ac:dyDescent="0.2">
      <c r="A11" s="2" t="s">
        <v>311</v>
      </c>
      <c r="B11" s="4">
        <v>200</v>
      </c>
      <c r="C11" s="33">
        <v>41.25</v>
      </c>
      <c r="D11" s="3">
        <f t="shared" si="1"/>
        <v>8250</v>
      </c>
      <c r="E11" s="4" t="s">
        <v>0</v>
      </c>
      <c r="F11" s="4" t="s">
        <v>1</v>
      </c>
    </row>
    <row r="12" spans="1:6" ht="22" customHeight="1" x14ac:dyDescent="0.2">
      <c r="A12" s="16"/>
      <c r="B12" s="23">
        <f>SUM(B7:B11)</f>
        <v>700</v>
      </c>
      <c r="C12" s="34"/>
      <c r="D12" s="9">
        <f>SUM(D7:D11)</f>
        <v>29005.65</v>
      </c>
      <c r="E12" s="8"/>
      <c r="F12" s="8"/>
    </row>
    <row r="13" spans="1:6" ht="22" customHeight="1" x14ac:dyDescent="0.2">
      <c r="A13" s="2" t="s">
        <v>312</v>
      </c>
      <c r="B13" s="4">
        <v>200</v>
      </c>
      <c r="C13" s="33">
        <v>41.8</v>
      </c>
      <c r="D13" s="3">
        <f t="shared" ref="D13:D16" si="2">C13*B13</f>
        <v>8360</v>
      </c>
      <c r="E13" s="4" t="s">
        <v>0</v>
      </c>
      <c r="F13" s="4" t="s">
        <v>1</v>
      </c>
    </row>
    <row r="14" spans="1:6" ht="22" customHeight="1" x14ac:dyDescent="0.2">
      <c r="A14" s="2" t="s">
        <v>313</v>
      </c>
      <c r="B14" s="4">
        <v>185</v>
      </c>
      <c r="C14" s="33">
        <v>41.55</v>
      </c>
      <c r="D14" s="3">
        <f>C14*B14</f>
        <v>7686.7499999999991</v>
      </c>
      <c r="E14" s="4" t="s">
        <v>0</v>
      </c>
      <c r="F14" s="4" t="s">
        <v>1</v>
      </c>
    </row>
    <row r="15" spans="1:6" ht="22" customHeight="1" x14ac:dyDescent="0.2">
      <c r="A15" s="2" t="s">
        <v>314</v>
      </c>
      <c r="B15" s="4">
        <v>115</v>
      </c>
      <c r="C15" s="33">
        <v>41.8</v>
      </c>
      <c r="D15" s="3">
        <f t="shared" si="2"/>
        <v>4807</v>
      </c>
      <c r="E15" s="4" t="s">
        <v>0</v>
      </c>
      <c r="F15" s="4" t="s">
        <v>1</v>
      </c>
    </row>
    <row r="16" spans="1:6" ht="22" customHeight="1" x14ac:dyDescent="0.2">
      <c r="A16" s="2" t="s">
        <v>315</v>
      </c>
      <c r="B16" s="4">
        <v>100</v>
      </c>
      <c r="C16" s="33">
        <v>41.8</v>
      </c>
      <c r="D16" s="3">
        <f t="shared" si="2"/>
        <v>4180</v>
      </c>
      <c r="E16" s="4" t="s">
        <v>0</v>
      </c>
      <c r="F16" s="4" t="s">
        <v>1</v>
      </c>
    </row>
    <row r="17" spans="1:6" ht="22" customHeight="1" x14ac:dyDescent="0.2">
      <c r="A17" s="16"/>
      <c r="B17" s="23">
        <f>SUM(B13:B16)</f>
        <v>600</v>
      </c>
      <c r="C17" s="34"/>
      <c r="D17" s="9">
        <f>SUM(D13:D16)</f>
        <v>25033.75</v>
      </c>
      <c r="E17" s="8"/>
      <c r="F17" s="8"/>
    </row>
    <row r="18" spans="1:6" ht="22" customHeight="1" x14ac:dyDescent="0.2">
      <c r="A18" s="2" t="s">
        <v>316</v>
      </c>
      <c r="B18" s="4">
        <v>200</v>
      </c>
      <c r="C18" s="33">
        <v>41.4</v>
      </c>
      <c r="D18" s="3">
        <f t="shared" ref="D18:D21" si="3">C18*B18</f>
        <v>8280</v>
      </c>
      <c r="E18" s="4" t="s">
        <v>0</v>
      </c>
      <c r="F18" s="4" t="s">
        <v>1</v>
      </c>
    </row>
    <row r="19" spans="1:6" ht="22" customHeight="1" x14ac:dyDescent="0.2">
      <c r="A19" s="2" t="s">
        <v>317</v>
      </c>
      <c r="B19" s="4">
        <v>188</v>
      </c>
      <c r="C19" s="33">
        <v>41.2</v>
      </c>
      <c r="D19" s="3">
        <f t="shared" si="3"/>
        <v>7745.6</v>
      </c>
      <c r="E19" s="4" t="s">
        <v>0</v>
      </c>
      <c r="F19" s="4" t="s">
        <v>1</v>
      </c>
    </row>
    <row r="20" spans="1:6" ht="22" customHeight="1" x14ac:dyDescent="0.2">
      <c r="A20" s="2" t="s">
        <v>318</v>
      </c>
      <c r="B20" s="4">
        <v>112</v>
      </c>
      <c r="C20" s="33">
        <v>41.8</v>
      </c>
      <c r="D20" s="3">
        <f t="shared" si="3"/>
        <v>4681.5999999999995</v>
      </c>
      <c r="E20" s="4" t="s">
        <v>0</v>
      </c>
      <c r="F20" s="4" t="s">
        <v>1</v>
      </c>
    </row>
    <row r="21" spans="1:6" ht="22" customHeight="1" x14ac:dyDescent="0.2">
      <c r="A21" s="2" t="s">
        <v>319</v>
      </c>
      <c r="B21" s="4">
        <v>250</v>
      </c>
      <c r="C21" s="33">
        <v>41</v>
      </c>
      <c r="D21" s="3">
        <f t="shared" si="3"/>
        <v>10250</v>
      </c>
      <c r="E21" s="4" t="s">
        <v>0</v>
      </c>
      <c r="F21" s="4" t="s">
        <v>1</v>
      </c>
    </row>
    <row r="22" spans="1:6" ht="22" customHeight="1" x14ac:dyDescent="0.2">
      <c r="A22" s="16"/>
      <c r="B22" s="23">
        <f>SUM(B18:B21)</f>
        <v>750</v>
      </c>
      <c r="C22" s="34"/>
      <c r="D22" s="9">
        <f>SUM(D18:D21)</f>
        <v>30957.200000000001</v>
      </c>
      <c r="E22" s="8"/>
      <c r="F22" s="8"/>
    </row>
    <row r="23" spans="1:6" s="1" customFormat="1" ht="22" customHeight="1" x14ac:dyDescent="0.2">
      <c r="A23" s="2" t="s">
        <v>320</v>
      </c>
      <c r="B23" s="4">
        <v>200</v>
      </c>
      <c r="C23" s="33">
        <v>40.700000000000003</v>
      </c>
      <c r="D23" s="3">
        <f t="shared" ref="D23:D26" si="4">C23*B23</f>
        <v>8140.0000000000009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321</v>
      </c>
      <c r="B24" s="4">
        <v>239</v>
      </c>
      <c r="C24" s="33">
        <v>40.65</v>
      </c>
      <c r="D24" s="3">
        <f t="shared" si="4"/>
        <v>9715.35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322</v>
      </c>
      <c r="B25" s="4">
        <v>211</v>
      </c>
      <c r="C25" s="33">
        <v>41.15</v>
      </c>
      <c r="D25" s="3">
        <f t="shared" si="4"/>
        <v>8682.65</v>
      </c>
      <c r="E25" s="4" t="s">
        <v>0</v>
      </c>
      <c r="F25" s="4" t="s">
        <v>1</v>
      </c>
    </row>
    <row r="26" spans="1:6" s="1" customFormat="1" ht="22" customHeight="1" x14ac:dyDescent="0.2">
      <c r="A26" s="2" t="s">
        <v>323</v>
      </c>
      <c r="B26" s="4">
        <v>200</v>
      </c>
      <c r="C26" s="33">
        <v>41.15</v>
      </c>
      <c r="D26" s="3">
        <f t="shared" si="4"/>
        <v>8230</v>
      </c>
      <c r="E26" s="4" t="s">
        <v>0</v>
      </c>
      <c r="F26" s="4" t="s">
        <v>1</v>
      </c>
    </row>
    <row r="27" spans="1:6" s="1" customFormat="1" ht="22" customHeight="1" x14ac:dyDescent="0.2">
      <c r="A27" s="16"/>
      <c r="B27" s="23">
        <f>SUM(B23:B26)</f>
        <v>850</v>
      </c>
      <c r="C27" s="34"/>
      <c r="D27" s="9">
        <f>SUM(D23:D26)</f>
        <v>34768</v>
      </c>
      <c r="E27" s="8"/>
      <c r="F27" s="8"/>
    </row>
    <row r="28" spans="1:6" ht="22" customHeight="1" x14ac:dyDescent="0.2">
      <c r="A28" s="17" t="s">
        <v>302</v>
      </c>
      <c r="B28" s="24">
        <f>B6+B12+B17+B22+B27</f>
        <v>3650</v>
      </c>
      <c r="C28" s="35">
        <f>D28/B28</f>
        <v>41.177643835616436</v>
      </c>
      <c r="D28" s="19">
        <f>SUM(D6+D12+D17+D22+D27)</f>
        <v>150298.4</v>
      </c>
      <c r="E28" s="18" t="s">
        <v>0</v>
      </c>
      <c r="F28" s="18" t="s">
        <v>1</v>
      </c>
    </row>
    <row r="33" spans="1:6" s="3" customFormat="1" ht="22" customHeight="1" x14ac:dyDescent="0.2">
      <c r="A33" s="7"/>
      <c r="B33" s="31"/>
      <c r="C33" s="33"/>
      <c r="E33" s="4"/>
      <c r="F33" s="4"/>
    </row>
  </sheetData>
  <pageMargins left="0.7" right="0.7" top="0.75" bottom="0.75" header="0.3" footer="0.3"/>
  <pageSetup paperSize="9" scale="74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43FF3-0D9E-2E4C-942C-2EEAF5CFC4B2}">
  <sheetPr>
    <tabColor theme="3" tint="0.89999084444715716"/>
    <pageSetUpPr fitToPage="1"/>
  </sheetPr>
  <dimension ref="A1:F32"/>
  <sheetViews>
    <sheetView topLeftCell="A13" workbookViewId="0">
      <selection activeCell="A22" sqref="A22:XFD22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281</v>
      </c>
      <c r="B2" s="4">
        <v>200</v>
      </c>
      <c r="C2" s="33">
        <v>40.5</v>
      </c>
      <c r="D2" s="3">
        <f>C2*B2</f>
        <v>8100</v>
      </c>
      <c r="E2" s="4" t="s">
        <v>0</v>
      </c>
      <c r="F2" s="4" t="s">
        <v>1</v>
      </c>
    </row>
    <row r="3" spans="1:6" ht="22" customHeight="1" x14ac:dyDescent="0.2">
      <c r="A3" s="2" t="s">
        <v>282</v>
      </c>
      <c r="B3" s="4">
        <v>200</v>
      </c>
      <c r="C3" s="33">
        <v>40.5</v>
      </c>
      <c r="D3" s="3">
        <f t="shared" ref="D3:D5" si="0">C3*B3</f>
        <v>8100</v>
      </c>
      <c r="E3" s="4" t="s">
        <v>0</v>
      </c>
      <c r="F3" s="4" t="s">
        <v>1</v>
      </c>
    </row>
    <row r="4" spans="1:6" ht="22" customHeight="1" x14ac:dyDescent="0.2">
      <c r="A4" s="2" t="s">
        <v>283</v>
      </c>
      <c r="B4" s="4">
        <v>200</v>
      </c>
      <c r="C4" s="33">
        <v>40.75</v>
      </c>
      <c r="D4" s="3">
        <f t="shared" si="0"/>
        <v>8150</v>
      </c>
      <c r="E4" s="4" t="s">
        <v>0</v>
      </c>
      <c r="F4" s="4" t="s">
        <v>1</v>
      </c>
    </row>
    <row r="5" spans="1:6" ht="22" customHeight="1" x14ac:dyDescent="0.2">
      <c r="A5" s="2" t="s">
        <v>284</v>
      </c>
      <c r="B5" s="4">
        <v>200</v>
      </c>
      <c r="C5" s="33">
        <v>40.700000000000003</v>
      </c>
      <c r="D5" s="3">
        <f t="shared" si="0"/>
        <v>8140.0000000000009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800</v>
      </c>
      <c r="C6" s="23"/>
      <c r="D6" s="9">
        <f>SUM(D2:D5)</f>
        <v>32490</v>
      </c>
      <c r="E6" s="8"/>
      <c r="F6" s="8"/>
    </row>
    <row r="7" spans="1:6" ht="22" customHeight="1" x14ac:dyDescent="0.2">
      <c r="A7" s="2" t="s">
        <v>285</v>
      </c>
      <c r="B7" s="4">
        <v>200</v>
      </c>
      <c r="C7" s="33">
        <v>40.799999999999997</v>
      </c>
      <c r="D7" s="3">
        <f t="shared" ref="D7:D10" si="1">C7*B7</f>
        <v>8159.9999999999991</v>
      </c>
      <c r="E7" s="4" t="s">
        <v>0</v>
      </c>
      <c r="F7" s="4" t="s">
        <v>1</v>
      </c>
    </row>
    <row r="8" spans="1:6" ht="22" customHeight="1" x14ac:dyDescent="0.2">
      <c r="A8" s="2" t="s">
        <v>286</v>
      </c>
      <c r="B8" s="4">
        <v>200</v>
      </c>
      <c r="C8" s="33">
        <v>40.9</v>
      </c>
      <c r="D8" s="3">
        <f t="shared" si="1"/>
        <v>8180</v>
      </c>
      <c r="E8" s="4" t="s">
        <v>0</v>
      </c>
      <c r="F8" s="4" t="s">
        <v>1</v>
      </c>
    </row>
    <row r="9" spans="1:6" ht="22" customHeight="1" x14ac:dyDescent="0.2">
      <c r="A9" s="2" t="s">
        <v>287</v>
      </c>
      <c r="B9" s="4">
        <v>200</v>
      </c>
      <c r="C9" s="33">
        <v>40.85</v>
      </c>
      <c r="D9" s="3">
        <f t="shared" si="1"/>
        <v>8170</v>
      </c>
      <c r="E9" s="4" t="s">
        <v>0</v>
      </c>
      <c r="F9" s="4" t="s">
        <v>1</v>
      </c>
    </row>
    <row r="10" spans="1:6" ht="22" customHeight="1" x14ac:dyDescent="0.2">
      <c r="A10" s="2" t="s">
        <v>288</v>
      </c>
      <c r="B10" s="4">
        <v>100</v>
      </c>
      <c r="C10" s="33">
        <v>41</v>
      </c>
      <c r="D10" s="3">
        <f t="shared" si="1"/>
        <v>4100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700</v>
      </c>
      <c r="C11" s="34"/>
      <c r="D11" s="9">
        <f>SUM(D7:D10)</f>
        <v>28610</v>
      </c>
      <c r="E11" s="8"/>
      <c r="F11" s="8"/>
    </row>
    <row r="12" spans="1:6" ht="22" customHeight="1" x14ac:dyDescent="0.2">
      <c r="A12" s="2" t="s">
        <v>289</v>
      </c>
      <c r="B12" s="4">
        <v>200</v>
      </c>
      <c r="C12" s="33">
        <v>42</v>
      </c>
      <c r="D12" s="3">
        <f t="shared" ref="D12:D15" si="2">C12*B12</f>
        <v>8400</v>
      </c>
      <c r="E12" s="4" t="s">
        <v>0</v>
      </c>
      <c r="F12" s="4" t="s">
        <v>1</v>
      </c>
    </row>
    <row r="13" spans="1:6" ht="22" customHeight="1" x14ac:dyDescent="0.2">
      <c r="A13" s="2" t="s">
        <v>290</v>
      </c>
      <c r="B13" s="4">
        <v>200</v>
      </c>
      <c r="C13" s="33">
        <v>41.75</v>
      </c>
      <c r="D13" s="3">
        <f t="shared" si="2"/>
        <v>8350</v>
      </c>
      <c r="E13" s="4" t="s">
        <v>0</v>
      </c>
      <c r="F13" s="4" t="s">
        <v>1</v>
      </c>
    </row>
    <row r="14" spans="1:6" ht="22" customHeight="1" x14ac:dyDescent="0.2">
      <c r="A14" s="2" t="s">
        <v>291</v>
      </c>
      <c r="B14" s="4">
        <v>100</v>
      </c>
      <c r="C14" s="33">
        <v>41.8</v>
      </c>
      <c r="D14" s="3">
        <f t="shared" si="2"/>
        <v>4180</v>
      </c>
      <c r="E14" s="4" t="s">
        <v>0</v>
      </c>
      <c r="F14" s="4" t="s">
        <v>1</v>
      </c>
    </row>
    <row r="15" spans="1:6" ht="22" customHeight="1" x14ac:dyDescent="0.2">
      <c r="A15" s="2" t="s">
        <v>292</v>
      </c>
      <c r="B15" s="4">
        <v>200</v>
      </c>
      <c r="C15" s="33">
        <v>41.9</v>
      </c>
      <c r="D15" s="3">
        <f t="shared" si="2"/>
        <v>8380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700</v>
      </c>
      <c r="C16" s="34"/>
      <c r="D16" s="9">
        <f>SUM(D12:D15)</f>
        <v>29310</v>
      </c>
      <c r="E16" s="8"/>
      <c r="F16" s="8"/>
    </row>
    <row r="17" spans="1:6" ht="22" customHeight="1" x14ac:dyDescent="0.2">
      <c r="A17" s="2" t="s">
        <v>293</v>
      </c>
      <c r="B17" s="4">
        <v>200</v>
      </c>
      <c r="C17" s="33">
        <v>41</v>
      </c>
      <c r="D17" s="3">
        <f t="shared" ref="D17:D20" si="3">C17*B17</f>
        <v>8200</v>
      </c>
      <c r="E17" s="4" t="s">
        <v>0</v>
      </c>
      <c r="F17" s="4" t="s">
        <v>1</v>
      </c>
    </row>
    <row r="18" spans="1:6" ht="22" customHeight="1" x14ac:dyDescent="0.2">
      <c r="A18" s="2" t="s">
        <v>294</v>
      </c>
      <c r="B18" s="4">
        <v>200</v>
      </c>
      <c r="C18" s="33">
        <v>41</v>
      </c>
      <c r="D18" s="3">
        <f t="shared" si="3"/>
        <v>8200</v>
      </c>
      <c r="E18" s="4" t="s">
        <v>0</v>
      </c>
      <c r="F18" s="4" t="s">
        <v>1</v>
      </c>
    </row>
    <row r="19" spans="1:6" ht="22" customHeight="1" x14ac:dyDescent="0.2">
      <c r="A19" s="2" t="s">
        <v>295</v>
      </c>
      <c r="B19" s="4">
        <v>100</v>
      </c>
      <c r="C19" s="33">
        <v>40.799999999999997</v>
      </c>
      <c r="D19" s="3">
        <f t="shared" si="3"/>
        <v>4079.9999999999995</v>
      </c>
      <c r="E19" s="4" t="s">
        <v>0</v>
      </c>
      <c r="F19" s="4" t="s">
        <v>1</v>
      </c>
    </row>
    <row r="20" spans="1:6" ht="22" customHeight="1" x14ac:dyDescent="0.2">
      <c r="A20" s="2" t="s">
        <v>296</v>
      </c>
      <c r="B20" s="4">
        <v>200</v>
      </c>
      <c r="C20" s="33">
        <v>40.799999999999997</v>
      </c>
      <c r="D20" s="3">
        <f t="shared" si="3"/>
        <v>8159.9999999999991</v>
      </c>
      <c r="E20" s="4" t="s">
        <v>0</v>
      </c>
      <c r="F20" s="4" t="s">
        <v>1</v>
      </c>
    </row>
    <row r="21" spans="1:6" ht="22" customHeight="1" x14ac:dyDescent="0.2">
      <c r="A21" s="16"/>
      <c r="B21" s="23">
        <f>SUM(B17:B20)</f>
        <v>700</v>
      </c>
      <c r="C21" s="34"/>
      <c r="D21" s="9">
        <f>SUM(D17:D20)</f>
        <v>28640</v>
      </c>
      <c r="E21" s="8"/>
      <c r="F21" s="8"/>
    </row>
    <row r="22" spans="1:6" s="1" customFormat="1" ht="22" customHeight="1" x14ac:dyDescent="0.2">
      <c r="A22" s="2" t="s">
        <v>297</v>
      </c>
      <c r="B22" s="4">
        <v>200</v>
      </c>
      <c r="C22" s="33">
        <v>40.200000000000003</v>
      </c>
      <c r="D22" s="3">
        <f t="shared" ref="D22:D25" si="4">C22*B22</f>
        <v>8040.0000000000009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298</v>
      </c>
      <c r="B23" s="4">
        <v>200</v>
      </c>
      <c r="C23" s="33">
        <v>40.299999999999997</v>
      </c>
      <c r="D23" s="3">
        <f>C23*B23</f>
        <v>8059.9999999999991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299</v>
      </c>
      <c r="B24" s="4">
        <v>133</v>
      </c>
      <c r="C24" s="33">
        <v>40.299999999999997</v>
      </c>
      <c r="D24" s="3">
        <f t="shared" si="4"/>
        <v>5359.9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300</v>
      </c>
      <c r="B25" s="4">
        <v>217</v>
      </c>
      <c r="C25" s="33">
        <v>40.049999999999997</v>
      </c>
      <c r="D25" s="3">
        <f t="shared" si="4"/>
        <v>8690.8499999999985</v>
      </c>
      <c r="E25" s="4" t="s">
        <v>0</v>
      </c>
      <c r="F25" s="4" t="s">
        <v>1</v>
      </c>
    </row>
    <row r="26" spans="1:6" s="1" customFormat="1" ht="22" customHeight="1" x14ac:dyDescent="0.2">
      <c r="A26" s="16"/>
      <c r="B26" s="23">
        <f>SUM(B22:B25)</f>
        <v>750</v>
      </c>
      <c r="C26" s="34"/>
      <c r="D26" s="9">
        <f>SUM(D22:D25)</f>
        <v>30150.75</v>
      </c>
      <c r="E26" s="8"/>
      <c r="F26" s="8"/>
    </row>
    <row r="27" spans="1:6" ht="22" customHeight="1" x14ac:dyDescent="0.2">
      <c r="A27" s="17" t="s">
        <v>280</v>
      </c>
      <c r="B27" s="24">
        <f>B6+B11+B16+B21+B26</f>
        <v>3650</v>
      </c>
      <c r="C27" s="35">
        <f>D27/B27</f>
        <v>40.876917808219176</v>
      </c>
      <c r="D27" s="19">
        <f>SUM(D6+D11+D16+D21+D26)</f>
        <v>149200.75</v>
      </c>
      <c r="E27" s="18" t="s">
        <v>0</v>
      </c>
      <c r="F27" s="18" t="s">
        <v>1</v>
      </c>
    </row>
    <row r="32" spans="1:6" s="3" customFormat="1" ht="22" customHeight="1" x14ac:dyDescent="0.2">
      <c r="A32" s="7"/>
      <c r="B32" s="31"/>
      <c r="C32" s="33"/>
      <c r="E32" s="4"/>
      <c r="F32" s="4"/>
    </row>
  </sheetData>
  <pageMargins left="0.7" right="0.7" top="0.75" bottom="0.75" header="0.3" footer="0.3"/>
  <pageSetup paperSize="9" scale="74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ADC4D-2467-4F47-8471-DE3AFA4A50FB}">
  <sheetPr>
    <tabColor theme="3" tint="0.89999084444715716"/>
    <pageSetUpPr fitToPage="1"/>
  </sheetPr>
  <dimension ref="A1:F32"/>
  <sheetViews>
    <sheetView topLeftCell="A10" workbookViewId="0">
      <selection activeCell="D27" sqref="D27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259</v>
      </c>
      <c r="B2" s="4">
        <v>350</v>
      </c>
      <c r="C2" s="33">
        <v>41.8</v>
      </c>
      <c r="D2" s="3">
        <f>C2*B2</f>
        <v>14629.999999999998</v>
      </c>
      <c r="E2" s="4" t="s">
        <v>0</v>
      </c>
      <c r="F2" s="4" t="s">
        <v>1</v>
      </c>
    </row>
    <row r="3" spans="1:6" ht="22" customHeight="1" x14ac:dyDescent="0.2">
      <c r="A3" s="2" t="s">
        <v>260</v>
      </c>
      <c r="B3" s="4">
        <v>51</v>
      </c>
      <c r="C3" s="33">
        <v>41.45</v>
      </c>
      <c r="D3" s="3">
        <f t="shared" ref="D3:D5" si="0">C3*B3</f>
        <v>2113.9500000000003</v>
      </c>
      <c r="E3" s="4" t="s">
        <v>0</v>
      </c>
      <c r="F3" s="4" t="s">
        <v>1</v>
      </c>
    </row>
    <row r="4" spans="1:6" ht="22" customHeight="1" x14ac:dyDescent="0.2">
      <c r="A4" s="2" t="s">
        <v>261</v>
      </c>
      <c r="B4" s="4">
        <v>199</v>
      </c>
      <c r="C4" s="33">
        <v>41.5</v>
      </c>
      <c r="D4" s="3">
        <f t="shared" si="0"/>
        <v>8258.5</v>
      </c>
      <c r="E4" s="4" t="s">
        <v>0</v>
      </c>
      <c r="F4" s="4" t="s">
        <v>1</v>
      </c>
    </row>
    <row r="5" spans="1:6" ht="22" customHeight="1" x14ac:dyDescent="0.2">
      <c r="A5" s="2" t="s">
        <v>262</v>
      </c>
      <c r="B5" s="4">
        <v>100</v>
      </c>
      <c r="C5" s="33">
        <v>41.5</v>
      </c>
      <c r="D5" s="3">
        <f t="shared" si="0"/>
        <v>4150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700</v>
      </c>
      <c r="C6" s="23"/>
      <c r="D6" s="9">
        <f>SUM(D2:D5)</f>
        <v>29152.449999999997</v>
      </c>
      <c r="E6" s="8"/>
      <c r="F6" s="8"/>
    </row>
    <row r="7" spans="1:6" ht="22" customHeight="1" x14ac:dyDescent="0.2">
      <c r="A7" s="2" t="s">
        <v>263</v>
      </c>
      <c r="B7" s="4">
        <v>179</v>
      </c>
      <c r="C7" s="33">
        <v>41</v>
      </c>
      <c r="D7" s="3">
        <v>7339</v>
      </c>
      <c r="E7" s="4" t="s">
        <v>0</v>
      </c>
      <c r="F7" s="4" t="s">
        <v>1</v>
      </c>
    </row>
    <row r="8" spans="1:6" ht="22" customHeight="1" x14ac:dyDescent="0.2">
      <c r="A8" s="2" t="s">
        <v>264</v>
      </c>
      <c r="B8" s="4">
        <v>170</v>
      </c>
      <c r="C8" s="33">
        <v>41</v>
      </c>
      <c r="D8" s="3">
        <v>6970</v>
      </c>
      <c r="E8" s="4" t="s">
        <v>0</v>
      </c>
      <c r="F8" s="4" t="s">
        <v>1</v>
      </c>
    </row>
    <row r="9" spans="1:6" ht="22" customHeight="1" x14ac:dyDescent="0.2">
      <c r="A9" s="2" t="s">
        <v>265</v>
      </c>
      <c r="B9" s="4">
        <v>199</v>
      </c>
      <c r="C9" s="33">
        <v>40.950000000000003</v>
      </c>
      <c r="D9" s="3">
        <v>8149.05</v>
      </c>
      <c r="E9" s="4" t="s">
        <v>0</v>
      </c>
      <c r="F9" s="4" t="s">
        <v>1</v>
      </c>
    </row>
    <row r="10" spans="1:6" ht="22" customHeight="1" x14ac:dyDescent="0.2">
      <c r="A10" s="2" t="s">
        <v>266</v>
      </c>
      <c r="B10" s="4">
        <v>152</v>
      </c>
      <c r="C10" s="33">
        <v>41</v>
      </c>
      <c r="D10" s="3">
        <v>6232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700</v>
      </c>
      <c r="C11" s="34"/>
      <c r="D11" s="9">
        <f>SUM(D7:D10)</f>
        <v>28690.05</v>
      </c>
      <c r="E11" s="8"/>
      <c r="F11" s="8"/>
    </row>
    <row r="12" spans="1:6" ht="22" customHeight="1" x14ac:dyDescent="0.2">
      <c r="A12" s="2" t="s">
        <v>267</v>
      </c>
      <c r="B12" s="4">
        <v>200</v>
      </c>
      <c r="C12" s="33">
        <v>40.5</v>
      </c>
      <c r="D12" s="3">
        <f t="shared" ref="D12:D15" si="1">C12*B12</f>
        <v>8100</v>
      </c>
      <c r="E12" s="4" t="s">
        <v>0</v>
      </c>
      <c r="F12" s="4" t="s">
        <v>1</v>
      </c>
    </row>
    <row r="13" spans="1:6" ht="22" customHeight="1" x14ac:dyDescent="0.2">
      <c r="A13" s="2" t="s">
        <v>268</v>
      </c>
      <c r="B13" s="4">
        <v>200</v>
      </c>
      <c r="C13" s="33">
        <v>40.4</v>
      </c>
      <c r="D13" s="3">
        <f t="shared" si="1"/>
        <v>8080</v>
      </c>
      <c r="E13" s="4" t="s">
        <v>0</v>
      </c>
      <c r="F13" s="4" t="s">
        <v>1</v>
      </c>
    </row>
    <row r="14" spans="1:6" ht="22" customHeight="1" x14ac:dyDescent="0.2">
      <c r="A14" s="2" t="s">
        <v>269</v>
      </c>
      <c r="B14" s="4">
        <v>200</v>
      </c>
      <c r="C14" s="33">
        <v>40.6</v>
      </c>
      <c r="D14" s="3">
        <f t="shared" si="1"/>
        <v>8120</v>
      </c>
      <c r="E14" s="4" t="s">
        <v>0</v>
      </c>
      <c r="F14" s="4" t="s">
        <v>1</v>
      </c>
    </row>
    <row r="15" spans="1:6" ht="22" customHeight="1" x14ac:dyDescent="0.2">
      <c r="A15" s="2" t="s">
        <v>270</v>
      </c>
      <c r="B15" s="4">
        <v>200</v>
      </c>
      <c r="C15" s="33">
        <v>40.6</v>
      </c>
      <c r="D15" s="3">
        <f t="shared" si="1"/>
        <v>8120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800</v>
      </c>
      <c r="C16" s="34"/>
      <c r="D16" s="9">
        <f>SUM(D12:D15)</f>
        <v>32420</v>
      </c>
      <c r="E16" s="8"/>
      <c r="F16" s="8"/>
    </row>
    <row r="17" spans="1:6" ht="22" customHeight="1" x14ac:dyDescent="0.2">
      <c r="A17" s="2" t="s">
        <v>271</v>
      </c>
      <c r="B17" s="4">
        <v>200</v>
      </c>
      <c r="C17" s="33">
        <v>40.700000000000003</v>
      </c>
      <c r="D17" s="3">
        <f t="shared" ref="D17:D20" si="2">C17*B17</f>
        <v>8140.0000000000009</v>
      </c>
      <c r="E17" s="4" t="s">
        <v>0</v>
      </c>
      <c r="F17" s="4" t="s">
        <v>1</v>
      </c>
    </row>
    <row r="18" spans="1:6" ht="22" customHeight="1" x14ac:dyDescent="0.2">
      <c r="A18" s="2" t="s">
        <v>272</v>
      </c>
      <c r="B18" s="4">
        <v>150</v>
      </c>
      <c r="C18" s="33">
        <v>40.700000000000003</v>
      </c>
      <c r="D18" s="3">
        <f t="shared" si="2"/>
        <v>6105</v>
      </c>
      <c r="E18" s="4" t="s">
        <v>0</v>
      </c>
      <c r="F18" s="4" t="s">
        <v>1</v>
      </c>
    </row>
    <row r="19" spans="1:6" ht="22" customHeight="1" x14ac:dyDescent="0.2">
      <c r="A19" s="2" t="s">
        <v>273</v>
      </c>
      <c r="B19" s="4">
        <v>150</v>
      </c>
      <c r="C19" s="33">
        <v>40.700000000000003</v>
      </c>
      <c r="D19" s="3">
        <f t="shared" si="2"/>
        <v>6105</v>
      </c>
      <c r="E19" s="4" t="s">
        <v>0</v>
      </c>
      <c r="F19" s="4" t="s">
        <v>1</v>
      </c>
    </row>
    <row r="20" spans="1:6" ht="22" customHeight="1" x14ac:dyDescent="0.2">
      <c r="A20" s="2" t="s">
        <v>274</v>
      </c>
      <c r="B20" s="4">
        <v>200</v>
      </c>
      <c r="C20" s="33">
        <v>40.9</v>
      </c>
      <c r="D20" s="3">
        <f t="shared" si="2"/>
        <v>8180</v>
      </c>
      <c r="E20" s="4" t="s">
        <v>0</v>
      </c>
      <c r="F20" s="4" t="s">
        <v>1</v>
      </c>
    </row>
    <row r="21" spans="1:6" ht="22" customHeight="1" x14ac:dyDescent="0.2">
      <c r="A21" s="16"/>
      <c r="B21" s="23">
        <f>SUM(B17:B20)</f>
        <v>700</v>
      </c>
      <c r="C21" s="34"/>
      <c r="D21" s="9">
        <f>SUM(D17:D20)</f>
        <v>28530</v>
      </c>
      <c r="E21" s="8"/>
      <c r="F21" s="8"/>
    </row>
    <row r="22" spans="1:6" s="1" customFormat="1" ht="22" customHeight="1" x14ac:dyDescent="0.2">
      <c r="A22" s="2" t="s">
        <v>275</v>
      </c>
      <c r="B22" s="4">
        <v>200</v>
      </c>
      <c r="C22" s="33">
        <v>40.1</v>
      </c>
      <c r="D22" s="3">
        <f t="shared" ref="D22:D25" si="3">C22*B22</f>
        <v>8020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276</v>
      </c>
      <c r="B23" s="4">
        <v>200</v>
      </c>
      <c r="C23" s="33">
        <v>40.25</v>
      </c>
      <c r="D23" s="3">
        <f t="shared" si="3"/>
        <v>8050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277</v>
      </c>
      <c r="B24" s="4">
        <v>200</v>
      </c>
      <c r="C24" s="33">
        <v>40.4</v>
      </c>
      <c r="D24" s="3">
        <f t="shared" si="3"/>
        <v>8080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278</v>
      </c>
      <c r="B25" s="4">
        <v>100</v>
      </c>
      <c r="C25" s="33">
        <v>40.450000000000003</v>
      </c>
      <c r="D25" s="3">
        <f t="shared" si="3"/>
        <v>4045.0000000000005</v>
      </c>
      <c r="E25" s="4" t="s">
        <v>0</v>
      </c>
      <c r="F25" s="4" t="s">
        <v>1</v>
      </c>
    </row>
    <row r="26" spans="1:6" s="1" customFormat="1" ht="22" customHeight="1" x14ac:dyDescent="0.2">
      <c r="A26" s="16"/>
      <c r="B26" s="23">
        <f>SUM(B22:B25)</f>
        <v>700</v>
      </c>
      <c r="C26" s="34"/>
      <c r="D26" s="9">
        <f>SUM(D22:D25)</f>
        <v>28195</v>
      </c>
      <c r="E26" s="8"/>
      <c r="F26" s="8"/>
    </row>
    <row r="27" spans="1:6" ht="22" customHeight="1" x14ac:dyDescent="0.2">
      <c r="A27" s="17" t="s">
        <v>242</v>
      </c>
      <c r="B27" s="24">
        <f>B6+B11+B16+B21+B26</f>
        <v>3600</v>
      </c>
      <c r="C27" s="35">
        <f>D27/B27</f>
        <v>40.829861111111114</v>
      </c>
      <c r="D27" s="19">
        <f>SUM(D6+D11+D16+D21+D26)</f>
        <v>146987.5</v>
      </c>
      <c r="E27" s="18" t="s">
        <v>0</v>
      </c>
      <c r="F27" s="18" t="s">
        <v>1</v>
      </c>
    </row>
    <row r="32" spans="1:6" s="3" customFormat="1" ht="22" customHeight="1" x14ac:dyDescent="0.2">
      <c r="A32" s="7"/>
      <c r="B32" s="31"/>
      <c r="C32" s="33"/>
      <c r="E32" s="4"/>
      <c r="F32" s="4"/>
    </row>
  </sheetData>
  <pageMargins left="0.7" right="0.7" top="0.75" bottom="0.75" header="0.3" footer="0.3"/>
  <pageSetup paperSize="9" scale="7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20</vt:i4>
      </vt:variant>
    </vt:vector>
  </HeadingPairs>
  <TitlesOfParts>
    <vt:vector size="41" baseType="lpstr">
      <vt:lpstr>Summary</vt:lpstr>
      <vt:lpstr>KW 37 -- 08.09.-12.09.25</vt:lpstr>
      <vt:lpstr>KW 36 -- 01.09.-05.09.25</vt:lpstr>
      <vt:lpstr>KW 35 -- 25.08.-29.08.25</vt:lpstr>
      <vt:lpstr>KW 34 -- 18.08.-22.08.25</vt:lpstr>
      <vt:lpstr>KW 33 -- 11.08.-15.08.25</vt:lpstr>
      <vt:lpstr>KW 32 -- 04.08.-08.08.25</vt:lpstr>
      <vt:lpstr>KW 31 -- 28.07.-01.08.25</vt:lpstr>
      <vt:lpstr>KW 30 -- 21.-25.07.25</vt:lpstr>
      <vt:lpstr>KW 29 -- 14.-18.07.25</vt:lpstr>
      <vt:lpstr>KW 28 -- 07.-11.07.25</vt:lpstr>
      <vt:lpstr>KW 27 -- 30.06.-04.07.25</vt:lpstr>
      <vt:lpstr>KW 26 -- 23.-27.06.25</vt:lpstr>
      <vt:lpstr>KW 24 und KW 25 - Pause wg. HV</vt:lpstr>
      <vt:lpstr>KW 23 -- 02.-06.06.25</vt:lpstr>
      <vt:lpstr>KW 22 -- 26.-30.05.25</vt:lpstr>
      <vt:lpstr>KW 21 -- 19.-23.05.25</vt:lpstr>
      <vt:lpstr>KW 20 -- 12.-16.05.25</vt:lpstr>
      <vt:lpstr>KW 19 -- 05.-09.05.25</vt:lpstr>
      <vt:lpstr>KW 18 -- 28.04.-02.05.25</vt:lpstr>
      <vt:lpstr>KW 17 -- 25.04.25</vt:lpstr>
      <vt:lpstr>'KW 17 -- 25.04.25'!Druckbereich</vt:lpstr>
      <vt:lpstr>'KW 18 -- 28.04.-02.05.25'!Druckbereich</vt:lpstr>
      <vt:lpstr>'KW 19 -- 05.-09.05.25'!Druckbereich</vt:lpstr>
      <vt:lpstr>'KW 20 -- 12.-16.05.25'!Druckbereich</vt:lpstr>
      <vt:lpstr>'KW 21 -- 19.-23.05.25'!Druckbereich</vt:lpstr>
      <vt:lpstr>'KW 22 -- 26.-30.05.25'!Druckbereich</vt:lpstr>
      <vt:lpstr>'KW 23 -- 02.-06.06.25'!Druckbereich</vt:lpstr>
      <vt:lpstr>'KW 24 und KW 25 - Pause wg. HV'!Druckbereich</vt:lpstr>
      <vt:lpstr>'KW 26 -- 23.-27.06.25'!Druckbereich</vt:lpstr>
      <vt:lpstr>'KW 27 -- 30.06.-04.07.25'!Druckbereich</vt:lpstr>
      <vt:lpstr>'KW 28 -- 07.-11.07.25'!Druckbereich</vt:lpstr>
      <vt:lpstr>'KW 29 -- 14.-18.07.25'!Druckbereich</vt:lpstr>
      <vt:lpstr>'KW 30 -- 21.-25.07.25'!Druckbereich</vt:lpstr>
      <vt:lpstr>'KW 31 -- 28.07.-01.08.25'!Druckbereich</vt:lpstr>
      <vt:lpstr>'KW 32 -- 04.08.-08.08.25'!Druckbereich</vt:lpstr>
      <vt:lpstr>'KW 33 -- 11.08.-15.08.25'!Druckbereich</vt:lpstr>
      <vt:lpstr>'KW 34 -- 18.08.-22.08.25'!Druckbereich</vt:lpstr>
      <vt:lpstr>'KW 35 -- 25.08.-29.08.25'!Druckbereich</vt:lpstr>
      <vt:lpstr>'KW 36 -- 01.09.-05.09.25'!Druckbereich</vt:lpstr>
      <vt:lpstr>'KW 37 -- 08.09.-12.09.25'!Druckbereich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Jan-Philipp Weitz</dc:creator>
  <cp:lastModifiedBy>Jenni Deffert</cp:lastModifiedBy>
  <cp:lastPrinted>2024-05-13T10:11:51Z</cp:lastPrinted>
  <dcterms:created xsi:type="dcterms:W3CDTF">2024-05-13T09:23:49Z</dcterms:created>
  <dcterms:modified xsi:type="dcterms:W3CDTF">2025-09-18T03:50:12Z</dcterms:modified>
</cp:coreProperties>
</file>