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8B85402A-5FFD-9C4E-8CF6-70C8F2A76427}" xr6:coauthVersionLast="47" xr6:coauthVersionMax="47" xr10:uidLastSave="{00000000-0000-0000-0000-000000000000}"/>
  <bookViews>
    <workbookView xWindow="7540" yWindow="7300" windowWidth="27440" windowHeight="13860" xr2:uid="{2712609F-FBC0-4EF5-8A5D-BF2891071273}"/>
  </bookViews>
  <sheets>
    <sheet name="Summary" sheetId="2" r:id="rId1"/>
    <sheet name="KW 31 -- 28.07.-01.08.25" sheetId="34" r:id="rId2"/>
    <sheet name="KW 30 -- 21.-25.07.25" sheetId="33" r:id="rId3"/>
    <sheet name="KW 29 -- 14.-18.07.25" sheetId="32" r:id="rId4"/>
    <sheet name="KW 28 -- 07.-11.07.25" sheetId="31" r:id="rId5"/>
    <sheet name="KW 27 -- 30.06.-04.07.25" sheetId="30" r:id="rId6"/>
    <sheet name="KW 26 -- 23.-27.06.25" sheetId="29" r:id="rId7"/>
    <sheet name="KW 24 und KW 25 - Pause wg. HV" sheetId="28" r:id="rId8"/>
    <sheet name="KW 23 -- 02.-06.06.25" sheetId="27" r:id="rId9"/>
    <sheet name="KW 22 -- 26.-30.05.25" sheetId="26" r:id="rId10"/>
    <sheet name="KW 21 -- 19.-23.05.25" sheetId="25" r:id="rId11"/>
    <sheet name="KW 20 -- 12.-16.05.25" sheetId="24" r:id="rId12"/>
    <sheet name="KW 19 -- 05.-09.05.25" sheetId="23" r:id="rId13"/>
    <sheet name="KW 18 -- 28.04.-02.05.25" sheetId="22" r:id="rId14"/>
    <sheet name="KW 17 -- 25.04.25" sheetId="20" r:id="rId15"/>
  </sheets>
  <definedNames>
    <definedName name="_xlnm.Print_Area" localSheetId="14">'KW 17 -- 25.04.25'!$A$1:$F$7</definedName>
    <definedName name="_xlnm.Print_Area" localSheetId="13">'KW 18 -- 28.04.-02.05.25'!$A$1:$F$25</definedName>
    <definedName name="_xlnm.Print_Area" localSheetId="12">'KW 19 -- 05.-09.05.25'!$A$1:$F$45</definedName>
    <definedName name="_xlnm.Print_Area" localSheetId="11">'KW 20 -- 12.-16.05.25'!$A$1:$F$32</definedName>
    <definedName name="_xlnm.Print_Area" localSheetId="10">'KW 21 -- 19.-23.05.25'!$A$1:$F$48</definedName>
    <definedName name="_xlnm.Print_Area" localSheetId="9">'KW 22 -- 26.-30.05.25'!$A$1:$F$48</definedName>
    <definedName name="_xlnm.Print_Area" localSheetId="8">'KW 23 -- 02.-06.06.25'!$A$1:$F$35</definedName>
    <definedName name="_xlnm.Print_Area" localSheetId="7">'KW 24 und KW 25 - Pause wg. HV'!$A$1:$F$35</definedName>
    <definedName name="_xlnm.Print_Area" localSheetId="6">'KW 26 -- 23.-27.06.25'!$A$1:$F$39</definedName>
    <definedName name="_xlnm.Print_Area" localSheetId="5">'KW 27 -- 30.06.-04.07.25'!$A$1:$F$33</definedName>
    <definedName name="_xlnm.Print_Area" localSheetId="4">'KW 28 -- 07.-11.07.25'!$A$1:$F$19</definedName>
    <definedName name="_xlnm.Print_Area" localSheetId="3">'KW 29 -- 14.-18.07.25'!$A$1:$F$24</definedName>
    <definedName name="_xlnm.Print_Area" localSheetId="2">'KW 30 -- 21.-25.07.25'!$A$1:$F$27</definedName>
    <definedName name="_xlnm.Print_Area" localSheetId="1">'KW 31 -- 28.07.-01.08.25'!$A$1:$F$27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C14" i="2"/>
  <c r="D23" i="34"/>
  <c r="D25" i="34"/>
  <c r="D24" i="34"/>
  <c r="D22" i="34"/>
  <c r="D20" i="34"/>
  <c r="D19" i="34"/>
  <c r="D18" i="34"/>
  <c r="D17" i="34"/>
  <c r="D15" i="34"/>
  <c r="D14" i="34"/>
  <c r="D13" i="34"/>
  <c r="D12" i="34"/>
  <c r="D10" i="34"/>
  <c r="D9" i="34"/>
  <c r="D8" i="34"/>
  <c r="D7" i="34"/>
  <c r="D5" i="34"/>
  <c r="D4" i="34"/>
  <c r="D3" i="34"/>
  <c r="D2" i="34"/>
  <c r="B26" i="34" l="1"/>
  <c r="D26" i="34"/>
  <c r="B21" i="34"/>
  <c r="D21" i="34"/>
  <c r="B16" i="34"/>
  <c r="D16" i="34"/>
  <c r="D11" i="34"/>
  <c r="B11" i="34"/>
  <c r="B6" i="34"/>
  <c r="D6" i="34"/>
  <c r="E13" i="2"/>
  <c r="D13" i="2"/>
  <c r="C13" i="2"/>
  <c r="D26" i="33"/>
  <c r="D21" i="33"/>
  <c r="D16" i="33"/>
  <c r="D11" i="33"/>
  <c r="D6" i="33"/>
  <c r="B16" i="33"/>
  <c r="B11" i="33"/>
  <c r="D25" i="33"/>
  <c r="D24" i="33"/>
  <c r="D23" i="33"/>
  <c r="D22" i="33"/>
  <c r="D20" i="33"/>
  <c r="D19" i="33"/>
  <c r="D18" i="33"/>
  <c r="D17" i="33"/>
  <c r="D15" i="33"/>
  <c r="D14" i="33"/>
  <c r="D13" i="33"/>
  <c r="D12" i="33"/>
  <c r="D5" i="33"/>
  <c r="D4" i="33"/>
  <c r="D3" i="33"/>
  <c r="D2" i="33"/>
  <c r="B27" i="34" l="1"/>
  <c r="D27" i="34"/>
  <c r="E12" i="2"/>
  <c r="D12" i="2"/>
  <c r="C12" i="2"/>
  <c r="C24" i="32"/>
  <c r="D13" i="32"/>
  <c r="B13" i="32"/>
  <c r="D22" i="32"/>
  <c r="D21" i="32"/>
  <c r="D20" i="32"/>
  <c r="D15" i="32"/>
  <c r="D14" i="32"/>
  <c r="D12" i="32"/>
  <c r="D11" i="32"/>
  <c r="D10" i="32"/>
  <c r="D9" i="32"/>
  <c r="D7" i="32"/>
  <c r="D6" i="32"/>
  <c r="D5" i="32"/>
  <c r="D4" i="32"/>
  <c r="D3" i="32"/>
  <c r="D2" i="32"/>
  <c r="C27" i="34" l="1"/>
  <c r="B26" i="33"/>
  <c r="B21" i="33"/>
  <c r="B6" i="33"/>
  <c r="B23" i="32"/>
  <c r="B19" i="32"/>
  <c r="B16" i="32"/>
  <c r="B8" i="32"/>
  <c r="E11" i="2"/>
  <c r="D11" i="2"/>
  <c r="C11" i="2"/>
  <c r="D17" i="31"/>
  <c r="D16" i="31"/>
  <c r="D15" i="31"/>
  <c r="D13" i="31"/>
  <c r="D12" i="31"/>
  <c r="D10" i="31"/>
  <c r="D9" i="31"/>
  <c r="D7" i="31"/>
  <c r="D5" i="31"/>
  <c r="D4" i="31"/>
  <c r="D3" i="31"/>
  <c r="D2" i="31"/>
  <c r="B27" i="33" l="1"/>
  <c r="D16" i="32"/>
  <c r="D23" i="32"/>
  <c r="D19" i="32"/>
  <c r="D8" i="32"/>
  <c r="B24" i="32"/>
  <c r="B18" i="31"/>
  <c r="B14" i="31"/>
  <c r="B11" i="31"/>
  <c r="D11" i="31"/>
  <c r="B8" i="31"/>
  <c r="B6" i="31"/>
  <c r="E10" i="2"/>
  <c r="D10" i="2"/>
  <c r="C10" i="2"/>
  <c r="D31" i="30"/>
  <c r="D30" i="30"/>
  <c r="D29" i="30"/>
  <c r="D28" i="30"/>
  <c r="D27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1" i="30"/>
  <c r="D10" i="30"/>
  <c r="D9" i="30"/>
  <c r="D8" i="30"/>
  <c r="D7" i="30"/>
  <c r="D6" i="30"/>
  <c r="D4" i="30"/>
  <c r="D3" i="30"/>
  <c r="D2" i="30"/>
  <c r="D27" i="33" l="1"/>
  <c r="C27" i="33" s="1"/>
  <c r="D24" i="32"/>
  <c r="D14" i="31"/>
  <c r="D8" i="31"/>
  <c r="D6" i="31"/>
  <c r="B19" i="31"/>
  <c r="D18" i="31"/>
  <c r="B32" i="30"/>
  <c r="D32" i="30"/>
  <c r="B26" i="30"/>
  <c r="B18" i="30"/>
  <c r="B12" i="30"/>
  <c r="B5" i="30"/>
  <c r="D5" i="30"/>
  <c r="E9" i="2"/>
  <c r="D9" i="2"/>
  <c r="C9" i="2"/>
  <c r="D37" i="29"/>
  <c r="D36" i="29"/>
  <c r="D34" i="29"/>
  <c r="D33" i="29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D7" i="29"/>
  <c r="D5" i="29"/>
  <c r="D4" i="29"/>
  <c r="D3" i="29"/>
  <c r="D2" i="29"/>
  <c r="B38" i="29"/>
  <c r="B35" i="29"/>
  <c r="B25" i="29"/>
  <c r="B16" i="29"/>
  <c r="B6" i="29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19" i="31" l="1"/>
  <c r="C19" i="31" s="1"/>
  <c r="D26" i="30"/>
  <c r="D18" i="30"/>
  <c r="B33" i="30"/>
  <c r="D12" i="30"/>
  <c r="D6" i="29"/>
  <c r="B39" i="29"/>
  <c r="D38" i="29"/>
  <c r="D35" i="29"/>
  <c r="D16" i="29"/>
  <c r="D25" i="29"/>
  <c r="D34" i="27"/>
  <c r="D19" i="27"/>
  <c r="B35" i="27"/>
  <c r="D27" i="27"/>
  <c r="D14" i="27"/>
  <c r="D4" i="27"/>
  <c r="D33" i="30" l="1"/>
  <c r="C33" i="30" s="1"/>
  <c r="D39" i="29"/>
  <c r="C39" i="29" s="1"/>
  <c r="D35" i="27"/>
  <c r="C35" i="27" s="1"/>
  <c r="E7" i="2" l="1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D2" i="2"/>
  <c r="C2" i="2"/>
  <c r="C7" i="20"/>
  <c r="D7" i="20"/>
  <c r="C6" i="20"/>
  <c r="D6" i="20"/>
  <c r="B7" i="20"/>
  <c r="D5" i="20"/>
  <c r="D4" i="20"/>
  <c r="D3" i="20"/>
  <c r="D2" i="20"/>
  <c r="E18" i="2" l="1"/>
  <c r="D32" i="24"/>
  <c r="C32" i="24" s="1"/>
  <c r="D44" i="23"/>
  <c r="B45" i="23"/>
  <c r="D16" i="23"/>
  <c r="D23" i="23"/>
  <c r="F18" i="2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8" i="2" l="1"/>
</calcChain>
</file>

<file path=xl/sharedStrings.xml><?xml version="1.0" encoding="utf-8"?>
<sst xmlns="http://schemas.openxmlformats.org/spreadsheetml/2006/main" count="1109" uniqueCount="301">
  <si>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</si>
  <si>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</si>
  <si>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</si>
  <si>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</si>
  <si>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</si>
  <si>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</si>
  <si>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</si>
  <si>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</si>
  <si>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</si>
  <si>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</si>
  <si>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</si>
  <si>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</si>
  <si>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</si>
  <si>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</si>
  <si>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</si>
  <si>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</si>
  <si>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</si>
  <si>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</si>
  <si>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</si>
  <si>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</si>
  <si>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</si>
  <si>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</si>
  <si>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</si>
  <si>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</si>
  <si>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</si>
  <si>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</si>
  <si>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</si>
  <si>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</si>
  <si>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</si>
  <si>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</si>
  <si>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</si>
  <si>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</si>
  <si>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</si>
  <si>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</si>
  <si>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</si>
  <si>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</si>
  <si>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</si>
  <si>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</si>
  <si>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</si>
  <si>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</si>
  <si>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</si>
  <si>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</si>
  <si>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</si>
  <si>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</si>
  <si>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</si>
  <si>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</si>
  <si>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</si>
  <si>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</si>
  <si>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</si>
  <si>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</si>
  <si>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</si>
  <si>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</si>
  <si>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</si>
  <si>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</si>
  <si>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</si>
  <si>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</si>
  <si>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</si>
  <si>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</si>
  <si>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</si>
  <si>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</si>
  <si>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</si>
  <si>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</si>
  <si>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</si>
  <si>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</si>
  <si>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</si>
  <si>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</si>
  <si>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</si>
  <si>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</si>
  <si>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</si>
  <si>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</si>
  <si>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</si>
  <si>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</si>
  <si>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</si>
  <si>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</si>
  <si>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</si>
  <si>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</si>
  <si>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</si>
  <si>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</si>
  <si>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</si>
  <si>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</si>
  <si>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</si>
  <si>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</si>
  <si>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</si>
  <si>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</si>
  <si>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</si>
  <si>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</si>
  <si>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</si>
  <si>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</si>
  <si>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</si>
  <si>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</si>
  <si>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</si>
  <si>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</si>
  <si>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</si>
  <si>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</si>
  <si>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</si>
  <si>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</si>
  <si>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</si>
  <si>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</si>
  <si>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</si>
  <si>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</si>
  <si>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</si>
  <si>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</si>
  <si>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</si>
  <si>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</si>
  <si>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</si>
  <si>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</si>
  <si>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</si>
  <si>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</si>
  <si>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</si>
  <si>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</si>
  <si>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</si>
  <si>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</si>
  <si>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</si>
  <si>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</si>
  <si>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</si>
  <si>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</si>
  <si>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</si>
  <si>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</si>
  <si>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</si>
  <si>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</si>
  <si>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</si>
  <si>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</si>
  <si>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</si>
  <si>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</si>
  <si>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</si>
  <si>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</si>
  <si>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</si>
  <si>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</si>
  <si>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</si>
  <si>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</si>
  <si>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</si>
  <si>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</si>
  <si>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</si>
  <si>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</si>
  <si>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</si>
  <si>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</si>
  <si>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</si>
  <si>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</si>
  <si>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</si>
  <si>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</si>
  <si>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</si>
  <si>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</si>
  <si>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</si>
  <si>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</si>
  <si>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</si>
  <si>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</si>
  <si>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</si>
  <si>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</si>
  <si>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</si>
  <si>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</si>
  <si>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</si>
  <si>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</si>
  <si>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</si>
  <si>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</si>
  <si>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</si>
  <si>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</si>
  <si>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</si>
  <si>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</si>
  <si>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</si>
  <si>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</si>
  <si>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</si>
  <si>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</si>
  <si>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</si>
  <si>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</si>
  <si>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</si>
  <si>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</si>
  <si>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</si>
  <si>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</si>
  <si>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</si>
  <si>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</si>
  <si>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</si>
  <si>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</si>
  <si>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</si>
  <si>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</si>
  <si>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</si>
  <si>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</si>
  <si>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</si>
  <si>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</si>
  <si>
    <t>In KW 24 und KW 25 wurde das Aktienrückkaufprogramm auf Grund der ordentlichen Hauptversammlung ausgesetzt.</t>
  </si>
  <si>
    <t>KW 26</t>
  </si>
  <si>
    <t>23.06.2025 09:02:29</t>
  </si>
  <si>
    <t>23.06.2025 09:06:51</t>
  </si>
  <si>
    <t>23.06.2025 10:11:47</t>
  </si>
  <si>
    <t>23.06.2025 10:59:58</t>
  </si>
  <si>
    <t>24.06.2025 15:59:33</t>
  </si>
  <si>
    <t>24.06.2025 16:03:08</t>
  </si>
  <si>
    <t>24.06.2025 16:59:55</t>
  </si>
  <si>
    <t>24.06.2025 17:02:14</t>
  </si>
  <si>
    <t>24.06.2025 17:07:23</t>
  </si>
  <si>
    <t>24.06.2025 17:17:52</t>
  </si>
  <si>
    <t>25.06.2025 10:00:23</t>
  </si>
  <si>
    <t>25.06.2025 10:04:39</t>
  </si>
  <si>
    <t>25.06.2025 11:42:01</t>
  </si>
  <si>
    <t>25.06.2025 12:20:18</t>
  </si>
  <si>
    <t>25.06.2025 12:58:14</t>
  </si>
  <si>
    <t>25.06.2025 14:46:36</t>
  </si>
  <si>
    <t>25.06.2025 14:56:50</t>
  </si>
  <si>
    <t>25.06.2025 14:58:38</t>
  </si>
  <si>
    <t>26.06.2025 09:36:15</t>
  </si>
  <si>
    <t>26.06.2025 10:01:18</t>
  </si>
  <si>
    <t>26.06.2025 11:02:51</t>
  </si>
  <si>
    <t>26.06.2025 11:09:44</t>
  </si>
  <si>
    <t>26.06.2025 12:47:08</t>
  </si>
  <si>
    <t>26.06.2025 14:35:56</t>
  </si>
  <si>
    <t>27.06.2025 09:30:39</t>
  </si>
  <si>
    <t>27.06.2025 10:15:41</t>
  </si>
  <si>
    <t>23.-27.06.25</t>
  </si>
  <si>
    <t>30.06.2025 09:04:27</t>
  </si>
  <si>
    <t>30.06.2025 09:08:04</t>
  </si>
  <si>
    <t>30.06.2025 10:07:42</t>
  </si>
  <si>
    <t>01.07.2025 09:03:19</t>
  </si>
  <si>
    <t>01.07.2025 09:28:28</t>
  </si>
  <si>
    <t>01.07.2025 09:43:34</t>
  </si>
  <si>
    <t>01.07.2025 11:00:11</t>
  </si>
  <si>
    <t>01.07.2025 11:00:21</t>
  </si>
  <si>
    <t>02.07.2025 09:29:55</t>
  </si>
  <si>
    <t>02.07.2025 12:39:42</t>
  </si>
  <si>
    <t>02.07.2025 12:52:15</t>
  </si>
  <si>
    <t>02.07.2025 13:04:49</t>
  </si>
  <si>
    <t>03.07.2025 15:51:31</t>
  </si>
  <si>
    <t>03.07.2025 16:49:39</t>
  </si>
  <si>
    <t>03.07.2025 16:51:49</t>
  </si>
  <si>
    <t>04.07.2025 09:51:06</t>
  </si>
  <si>
    <t>04.07.2025 09:55:37</t>
  </si>
  <si>
    <t>04.07.2025 12:10:37</t>
  </si>
  <si>
    <t>30.06.-04.07.25</t>
  </si>
  <si>
    <t>07.-11.07.25</t>
  </si>
  <si>
    <t>KW 27</t>
  </si>
  <si>
    <t>KW 28</t>
  </si>
  <si>
    <t>07.07.2025 09:37:21</t>
  </si>
  <si>
    <t>07.07.2025 11:12:55</t>
  </si>
  <si>
    <t>07.07.2025 11:13:09</t>
  </si>
  <si>
    <t>07.07.2025 11:31:55</t>
  </si>
  <si>
    <t>08.07.2025 15:50:13</t>
  </si>
  <si>
    <t>09.07.2025 10:00:31</t>
  </si>
  <si>
    <t>09.07.2025 10:24:06</t>
  </si>
  <si>
    <t>10.07.2025 10:38:33</t>
  </si>
  <si>
    <t>10.07.2025 10:39:04</t>
  </si>
  <si>
    <t>11.07.2025 09:10:14</t>
  </si>
  <si>
    <t>11.07.2025 09:10:52</t>
  </si>
  <si>
    <t>11.07.2025 09:43:21</t>
  </si>
  <si>
    <t>KW 29</t>
  </si>
  <si>
    <t>KW 30</t>
  </si>
  <si>
    <t>14.07.2025 09:02:57</t>
  </si>
  <si>
    <t>14.07.2025 09:21:57</t>
  </si>
  <si>
    <t>14.07.2025 09:49:28</t>
  </si>
  <si>
    <t>14.07.2025 13:07:19</t>
  </si>
  <si>
    <t>14.07.2025 13:29:31</t>
  </si>
  <si>
    <t>15.07.2025 16:15:42</t>
  </si>
  <si>
    <t>15.07.2025 16:15:58</t>
  </si>
  <si>
    <t>16.07.2025 10:52:19</t>
  </si>
  <si>
    <t>16.07.2025 10:57:06</t>
  </si>
  <si>
    <t>17.07.2025 09:13:26</t>
  </si>
  <si>
    <t>17.07.2025 09:15:09</t>
  </si>
  <si>
    <t>18.07.2025 09:10:22</t>
  </si>
  <si>
    <t>18.07.2025 10:22:39</t>
  </si>
  <si>
    <t>18.07.2025 10:29:27</t>
  </si>
  <si>
    <t>14.-18.07.25</t>
  </si>
  <si>
    <t>21.-25.07.25</t>
  </si>
  <si>
    <t>21.07.2025  15:59:59</t>
  </si>
  <si>
    <t>21.07.2025  16:15:29</t>
  </si>
  <si>
    <t>21.07.2025  16:15:54</t>
  </si>
  <si>
    <t>21.07.2025  16:28:06</t>
  </si>
  <si>
    <t>22.07.2025  10:08:51</t>
  </si>
  <si>
    <t>22.07.2025  11:13:11</t>
  </si>
  <si>
    <t>22.07.2025  12:55:50</t>
  </si>
  <si>
    <t>22.07.2025  13:17:13</t>
  </si>
  <si>
    <t>23.07.2025  09:02:00</t>
  </si>
  <si>
    <t>23.07.2025  09:33:00</t>
  </si>
  <si>
    <t>23.07.2025  10:37:12</t>
  </si>
  <si>
    <t>23.07.2025  15:11:16</t>
  </si>
  <si>
    <t>24.07.2025  09:02:26</t>
  </si>
  <si>
    <t>24.07.2025  09:05:23</t>
  </si>
  <si>
    <t>24.07.2025  09:13:35</t>
  </si>
  <si>
    <t>24.07.2025  09:22:57</t>
  </si>
  <si>
    <t>25.07.2025  09:49:24</t>
  </si>
  <si>
    <t>25.07.2025  09:59:15</t>
  </si>
  <si>
    <t>25.07.2025  11:24:04</t>
  </si>
  <si>
    <t>25.07.2025  11:24:35</t>
  </si>
  <si>
    <t>28.07.-01.08.25</t>
  </si>
  <si>
    <t>KW 31</t>
  </si>
  <si>
    <t>28.07.2025  15:50:11</t>
  </si>
  <si>
    <t>28.07.2025  16:20:36</t>
  </si>
  <si>
    <t>28.07.2025  16:39:13</t>
  </si>
  <si>
    <t>28.07.2025  16:39:28</t>
  </si>
  <si>
    <t>29.07.2025  10:05:20</t>
  </si>
  <si>
    <t>29.07.2025  10:47:43</t>
  </si>
  <si>
    <t>29.07.2025  12:02:17</t>
  </si>
  <si>
    <t>29.07.2025  14:23:31</t>
  </si>
  <si>
    <t>30.07.2025  09:31:52</t>
  </si>
  <si>
    <t>30.07.2025  09:47:03</t>
  </si>
  <si>
    <t>30.07.2025  11:29:46</t>
  </si>
  <si>
    <t>30.07.2025  14:19:05</t>
  </si>
  <si>
    <t>31.07.2025  09:02:11</t>
  </si>
  <si>
    <t>31.07.2025  09:11:05</t>
  </si>
  <si>
    <t>31.07.2025  09:11:22</t>
  </si>
  <si>
    <t>31.07.2025  11:21:29</t>
  </si>
  <si>
    <t>01.08.2025  09:07:03</t>
  </si>
  <si>
    <t>01.08.2025  09:53:00</t>
  </si>
  <si>
    <t>01.08.2025  10:03:51</t>
  </si>
  <si>
    <t>01.08.2025  13:17:11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</si>
</sst>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8"/>
  <sheetViews>
    <sheetView tabSelected="1" topLeftCell="A2" zoomScale="90" zoomScaleNormal="90" workbookViewId="0">
      <selection activeCell="E15" sqref="E15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 t="shared" ref="F3:F8" si="0"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 t="shared" si="0"/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 t="shared" si="0"/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 t="shared" si="0"/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 t="shared" si="0"/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 t="shared" si="0"/>
        <v>1873196.0499999998</v>
      </c>
    </row>
    <row r="9" spans="1:7" ht="30" customHeight="1" x14ac:dyDescent="0.2">
      <c r="A9" s="12">
        <v>26</v>
      </c>
      <c r="B9" s="4" t="s">
        <v>206</v>
      </c>
      <c r="C9" s="41">
        <f>'KW 26 -- 23.-27.06.25'!B39</f>
        <v>4000</v>
      </c>
      <c r="D9" s="33">
        <f>'KW 26 -- 23.-27.06.25'!C39</f>
        <v>37.009587499999995</v>
      </c>
      <c r="E9" s="3">
        <f>'KW 26 -- 23.-27.06.25'!D39</f>
        <v>148038.34999999998</v>
      </c>
      <c r="F9" s="3">
        <f>F8+E9</f>
        <v>2021234.4</v>
      </c>
    </row>
    <row r="10" spans="1:7" ht="30" customHeight="1" x14ac:dyDescent="0.2">
      <c r="A10" s="12">
        <v>27</v>
      </c>
      <c r="B10" s="4" t="s">
        <v>225</v>
      </c>
      <c r="C10" s="41">
        <f>'KW 27 -- 30.06.-04.07.25'!B33</f>
        <v>3800</v>
      </c>
      <c r="D10" s="33">
        <f>'KW 27 -- 30.06.-04.07.25'!C33</f>
        <v>38.806105263157896</v>
      </c>
      <c r="E10" s="3">
        <f>'KW 27 -- 30.06.-04.07.25'!D33</f>
        <v>147463.20000000001</v>
      </c>
      <c r="F10" s="3">
        <f>F9+E10</f>
        <v>2168697.6</v>
      </c>
    </row>
    <row r="11" spans="1:7" ht="30" customHeight="1" x14ac:dyDescent="0.2">
      <c r="A11" s="12">
        <v>28</v>
      </c>
      <c r="B11" s="4" t="s">
        <v>226</v>
      </c>
      <c r="C11" s="41">
        <f>'KW 28 -- 07.-11.07.25'!B19</f>
        <v>3600</v>
      </c>
      <c r="D11" s="33">
        <f>'KW 28 -- 07.-11.07.25'!C19</f>
        <v>40.672222222222224</v>
      </c>
      <c r="E11" s="3">
        <f>'KW 28 -- 07.-11.07.25'!D19</f>
        <v>146420</v>
      </c>
      <c r="F11" s="3">
        <f>F10+E11</f>
        <v>2315117.6</v>
      </c>
    </row>
    <row r="12" spans="1:7" ht="30" customHeight="1" x14ac:dyDescent="0.2">
      <c r="A12" s="12">
        <v>29</v>
      </c>
      <c r="B12" s="4" t="s">
        <v>257</v>
      </c>
      <c r="C12" s="41">
        <f>'KW 29 -- 14.-18.07.25'!B24</f>
        <v>3500</v>
      </c>
      <c r="D12" s="33">
        <f>'KW 29 -- 14.-18.07.25'!C24</f>
        <v>42.441600000000001</v>
      </c>
      <c r="E12" s="3">
        <f>'KW 29 -- 14.-18.07.25'!D24</f>
        <v>148545.60000000001</v>
      </c>
      <c r="F12" s="3">
        <f>F11+E12</f>
        <v>2463663.2000000002</v>
      </c>
    </row>
    <row r="13" spans="1:7" ht="30" customHeight="1" x14ac:dyDescent="0.2">
      <c r="A13" s="12">
        <v>30</v>
      </c>
      <c r="B13" s="4" t="s">
        <v>258</v>
      </c>
      <c r="C13" s="41">
        <f>'KW 30 -- 21.-25.07.25'!B27</f>
        <v>3600</v>
      </c>
      <c r="D13" s="33">
        <f>'KW 30 -- 21.-25.07.25'!C27</f>
        <v>40.829861111111114</v>
      </c>
      <c r="E13" s="3">
        <f>'KW 30 -- 21.-25.07.25'!D27</f>
        <v>146987.5</v>
      </c>
      <c r="F13" s="3">
        <f>F12+E13</f>
        <v>2610650.7000000002</v>
      </c>
    </row>
    <row r="14" spans="1:7" ht="30" customHeight="1" x14ac:dyDescent="0.2">
      <c r="A14" s="12">
        <v>31</v>
      </c>
      <c r="B14" s="4" t="s">
        <v>279</v>
      </c>
      <c r="C14" s="41">
        <f>'KW 31 -- 28.07.-01.08.25'!B27</f>
        <v>3650</v>
      </c>
      <c r="D14" s="33">
        <f>'KW 31 -- 28.07.-01.08.25'!C27</f>
        <v>40.876917808219176</v>
      </c>
      <c r="E14" s="3">
        <f>'KW 31 -- 28.07.-01.08.25'!D27</f>
        <v>149200.75</v>
      </c>
      <c r="F14" s="3">
        <f>F13+E14</f>
        <v>2759851.45</v>
      </c>
    </row>
    <row r="15" spans="1:7" ht="30" customHeight="1" x14ac:dyDescent="0.2">
      <c r="C15" s="41"/>
    </row>
    <row r="16" spans="1:7" ht="30" customHeight="1" x14ac:dyDescent="0.2">
      <c r="C16" s="41"/>
    </row>
    <row r="17" spans="1:7" ht="30" customHeight="1" x14ac:dyDescent="0.2">
      <c r="A17" s="14"/>
      <c r="B17" s="28"/>
      <c r="C17" s="43"/>
      <c r="D17" s="37"/>
      <c r="E17" s="29"/>
      <c r="F17" s="29"/>
    </row>
    <row r="18" spans="1:7" s="13" customFormat="1" ht="30" customHeight="1" x14ac:dyDescent="0.2">
      <c r="A18" s="20" t="s">
        <v>11</v>
      </c>
      <c r="B18" s="25"/>
      <c r="C18" s="44">
        <f>SUM(C2:C17)</f>
        <v>75050</v>
      </c>
      <c r="D18" s="38"/>
      <c r="E18" s="26">
        <f>SUM(E2:E17)</f>
        <v>2759851.45</v>
      </c>
      <c r="F18" s="26">
        <f>SUM(E2:E17)</f>
        <v>2759851.45</v>
      </c>
      <c r="G18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3FF3-0D9E-2E4C-942C-2EEAF5CFC4B2}">
  <sheetPr>
    <tabColor theme="3" tint="0.89999084444715716"/>
    <pageSetUpPr fitToPage="1"/>
  </sheetPr>
  <dimension ref="A1:F32"/>
  <sheetViews>
    <sheetView topLeftCell="A13" workbookViewId="0">
      <selection activeCell="A22" sqref="A22:XFD2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281</v>
      </c>
      <c r="B2" s="4">
        <v>200</v>
      </c>
      <c r="C2" s="33">
        <v>40.5</v>
      </c>
      <c r="D2" s="3">
        <f>C2*B2</f>
        <v>8100</v>
      </c>
      <c r="E2" s="4" t="s">
        <v>0</v>
      </c>
      <c r="F2" s="4" t="s">
        <v>1</v>
      </c>
    </row>
    <row r="3" spans="1:6" ht="22" customHeight="1" x14ac:dyDescent="0.2">
      <c r="A3" s="2" t="s">
        <v>282</v>
      </c>
      <c r="B3" s="4">
        <v>200</v>
      </c>
      <c r="C3" s="33">
        <v>40.5</v>
      </c>
      <c r="D3" s="3">
        <f t="shared" ref="D3:D5" si="0">C3*B3</f>
        <v>8100</v>
      </c>
      <c r="E3" s="4" t="s">
        <v>0</v>
      </c>
      <c r="F3" s="4" t="s">
        <v>1</v>
      </c>
    </row>
    <row r="4" spans="1:6" ht="22" customHeight="1" x14ac:dyDescent="0.2">
      <c r="A4" s="2" t="s">
        <v>283</v>
      </c>
      <c r="B4" s="4">
        <v>200</v>
      </c>
      <c r="C4" s="33">
        <v>40.75</v>
      </c>
      <c r="D4" s="3">
        <f t="shared" si="0"/>
        <v>8150</v>
      </c>
      <c r="E4" s="4" t="s">
        <v>0</v>
      </c>
      <c r="F4" s="4" t="s">
        <v>1</v>
      </c>
    </row>
    <row r="5" spans="1:6" ht="22" customHeight="1" x14ac:dyDescent="0.2">
      <c r="A5" s="2" t="s">
        <v>284</v>
      </c>
      <c r="B5" s="4">
        <v>200</v>
      </c>
      <c r="C5" s="33">
        <v>40.700000000000003</v>
      </c>
      <c r="D5" s="3">
        <f t="shared" si="0"/>
        <v>8140.0000000000009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32490</v>
      </c>
      <c r="E6" s="8"/>
      <c r="F6" s="8"/>
    </row>
    <row r="7" spans="1:6" ht="22" customHeight="1" x14ac:dyDescent="0.2">
      <c r="A7" s="2" t="s">
        <v>285</v>
      </c>
      <c r="B7" s="4">
        <v>200</v>
      </c>
      <c r="C7" s="33">
        <v>40.799999999999997</v>
      </c>
      <c r="D7" s="3">
        <f t="shared" ref="D7:D10" si="1">C7*B7</f>
        <v>8159.9999999999991</v>
      </c>
      <c r="E7" s="4" t="s">
        <v>0</v>
      </c>
      <c r="F7" s="4" t="s">
        <v>1</v>
      </c>
    </row>
    <row r="8" spans="1:6" ht="22" customHeight="1" x14ac:dyDescent="0.2">
      <c r="A8" s="2" t="s">
        <v>286</v>
      </c>
      <c r="B8" s="4">
        <v>200</v>
      </c>
      <c r="C8" s="33">
        <v>40.9</v>
      </c>
      <c r="D8" s="3">
        <f t="shared" si="1"/>
        <v>8180</v>
      </c>
      <c r="E8" s="4" t="s">
        <v>0</v>
      </c>
      <c r="F8" s="4" t="s">
        <v>1</v>
      </c>
    </row>
    <row r="9" spans="1:6" ht="22" customHeight="1" x14ac:dyDescent="0.2">
      <c r="A9" s="2" t="s">
        <v>287</v>
      </c>
      <c r="B9" s="4">
        <v>200</v>
      </c>
      <c r="C9" s="33">
        <v>40.85</v>
      </c>
      <c r="D9" s="3">
        <f t="shared" si="1"/>
        <v>8170</v>
      </c>
      <c r="E9" s="4" t="s">
        <v>0</v>
      </c>
      <c r="F9" s="4" t="s">
        <v>1</v>
      </c>
    </row>
    <row r="10" spans="1:6" ht="22" customHeight="1" x14ac:dyDescent="0.2">
      <c r="A10" s="2" t="s">
        <v>288</v>
      </c>
      <c r="B10" s="4">
        <v>100</v>
      </c>
      <c r="C10" s="33">
        <v>41</v>
      </c>
      <c r="D10" s="3">
        <f t="shared" si="1"/>
        <v>4100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28610</v>
      </c>
      <c r="E11" s="8"/>
      <c r="F11" s="8"/>
    </row>
    <row r="12" spans="1:6" ht="22" customHeight="1" x14ac:dyDescent="0.2">
      <c r="A12" s="2" t="s">
        <v>289</v>
      </c>
      <c r="B12" s="4">
        <v>200</v>
      </c>
      <c r="C12" s="33">
        <v>42</v>
      </c>
      <c r="D12" s="3">
        <f t="shared" ref="D12:D15" si="2">C12*B12</f>
        <v>8400</v>
      </c>
      <c r="E12" s="4" t="s">
        <v>0</v>
      </c>
      <c r="F12" s="4" t="s">
        <v>1</v>
      </c>
    </row>
    <row r="13" spans="1:6" ht="22" customHeight="1" x14ac:dyDescent="0.2">
      <c r="A13" s="2" t="s">
        <v>290</v>
      </c>
      <c r="B13" s="4">
        <v>200</v>
      </c>
      <c r="C13" s="33">
        <v>41.75</v>
      </c>
      <c r="D13" s="3">
        <f t="shared" si="2"/>
        <v>8350</v>
      </c>
      <c r="E13" s="4" t="s">
        <v>0</v>
      </c>
      <c r="F13" s="4" t="s">
        <v>1</v>
      </c>
    </row>
    <row r="14" spans="1:6" ht="22" customHeight="1" x14ac:dyDescent="0.2">
      <c r="A14" s="2" t="s">
        <v>291</v>
      </c>
      <c r="B14" s="4">
        <v>100</v>
      </c>
      <c r="C14" s="33">
        <v>41.8</v>
      </c>
      <c r="D14" s="3">
        <f t="shared" si="2"/>
        <v>4180</v>
      </c>
      <c r="E14" s="4" t="s">
        <v>0</v>
      </c>
      <c r="F14" s="4" t="s">
        <v>1</v>
      </c>
    </row>
    <row r="15" spans="1:6" ht="22" customHeight="1" x14ac:dyDescent="0.2">
      <c r="A15" s="2" t="s">
        <v>292</v>
      </c>
      <c r="B15" s="4">
        <v>200</v>
      </c>
      <c r="C15" s="33">
        <v>41.9</v>
      </c>
      <c r="D15" s="3">
        <f t="shared" si="2"/>
        <v>8380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700</v>
      </c>
      <c r="C16" s="34"/>
      <c r="D16" s="9">
        <f>SUM(D12:D15)</f>
        <v>29310</v>
      </c>
      <c r="E16" s="8"/>
      <c r="F16" s="8"/>
    </row>
    <row r="17" spans="1:6" ht="22" customHeight="1" x14ac:dyDescent="0.2">
      <c r="A17" s="2" t="s">
        <v>293</v>
      </c>
      <c r="B17" s="4">
        <v>200</v>
      </c>
      <c r="C17" s="33">
        <v>41</v>
      </c>
      <c r="D17" s="3">
        <f t="shared" ref="D17:D20" si="3">C17*B17</f>
        <v>8200</v>
      </c>
      <c r="E17" s="4" t="s">
        <v>0</v>
      </c>
      <c r="F17" s="4" t="s">
        <v>1</v>
      </c>
    </row>
    <row r="18" spans="1:6" ht="22" customHeight="1" x14ac:dyDescent="0.2">
      <c r="A18" s="2" t="s">
        <v>294</v>
      </c>
      <c r="B18" s="4">
        <v>200</v>
      </c>
      <c r="C18" s="33">
        <v>41</v>
      </c>
      <c r="D18" s="3">
        <f t="shared" si="3"/>
        <v>8200</v>
      </c>
      <c r="E18" s="4" t="s">
        <v>0</v>
      </c>
      <c r="F18" s="4" t="s">
        <v>1</v>
      </c>
    </row>
    <row r="19" spans="1:6" ht="22" customHeight="1" x14ac:dyDescent="0.2">
      <c r="A19" s="2" t="s">
        <v>295</v>
      </c>
      <c r="B19" s="4">
        <v>100</v>
      </c>
      <c r="C19" s="33">
        <v>40.799999999999997</v>
      </c>
      <c r="D19" s="3">
        <f t="shared" si="3"/>
        <v>4079.9999999999995</v>
      </c>
      <c r="E19" s="4" t="s">
        <v>0</v>
      </c>
      <c r="F19" s="4" t="s">
        <v>1</v>
      </c>
    </row>
    <row r="20" spans="1:6" ht="22" customHeight="1" x14ac:dyDescent="0.2">
      <c r="A20" s="2" t="s">
        <v>296</v>
      </c>
      <c r="B20" s="4">
        <v>200</v>
      </c>
      <c r="C20" s="33">
        <v>40.799999999999997</v>
      </c>
      <c r="D20" s="3">
        <f t="shared" si="3"/>
        <v>8159.9999999999991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28640</v>
      </c>
      <c r="E21" s="8"/>
      <c r="F21" s="8"/>
    </row>
    <row r="22" spans="1:6" s="1" customFormat="1" ht="22" customHeight="1" x14ac:dyDescent="0.2">
      <c r="A22" s="2" t="s">
        <v>297</v>
      </c>
      <c r="B22" s="4">
        <v>200</v>
      </c>
      <c r="C22" s="33">
        <v>40.200000000000003</v>
      </c>
      <c r="D22" s="3">
        <f t="shared" ref="D22:D25" si="4">C22*B22</f>
        <v>8040.0000000000009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298</v>
      </c>
      <c r="B23" s="4">
        <v>200</v>
      </c>
      <c r="C23" s="33">
        <v>40.299999999999997</v>
      </c>
      <c r="D23" s="3">
        <f>C23*B23</f>
        <v>8059.9999999999991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299</v>
      </c>
      <c r="B24" s="4">
        <v>133</v>
      </c>
      <c r="C24" s="33">
        <v>40.299999999999997</v>
      </c>
      <c r="D24" s="3">
        <f t="shared" si="4"/>
        <v>5359.9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300</v>
      </c>
      <c r="B25" s="4">
        <v>217</v>
      </c>
      <c r="C25" s="33">
        <v>40.049999999999997</v>
      </c>
      <c r="D25" s="3">
        <f t="shared" si="4"/>
        <v>8690.8499999999985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750</v>
      </c>
      <c r="C26" s="34"/>
      <c r="D26" s="9">
        <f>SUM(D22:D25)</f>
        <v>30150.75</v>
      </c>
      <c r="E26" s="8"/>
      <c r="F26" s="8"/>
    </row>
    <row r="27" spans="1:6" ht="22" customHeight="1" x14ac:dyDescent="0.2">
      <c r="A27" s="17" t="s">
        <v>280</v>
      </c>
      <c r="B27" s="24">
        <f>B6+B11+B16+B21+B26</f>
        <v>3650</v>
      </c>
      <c r="C27" s="35">
        <f>D27/B27</f>
        <v>40.876917808219176</v>
      </c>
      <c r="D27" s="19">
        <f>SUM(D6+D11+D16+D21+D26)</f>
        <v>149200.75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DC4D-2467-4F47-8471-DE3AFA4A50FB}">
  <sheetPr>
    <tabColor theme="3" tint="0.89999084444715716"/>
    <pageSetUpPr fitToPage="1"/>
  </sheetPr>
  <dimension ref="A1:F32"/>
  <sheetViews>
    <sheetView topLeftCell="A10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259</v>
      </c>
      <c r="B2" s="4">
        <v>350</v>
      </c>
      <c r="C2" s="33">
        <v>41.8</v>
      </c>
      <c r="D2" s="3">
        <f>C2*B2</f>
        <v>14629.999999999998</v>
      </c>
      <c r="E2" s="4" t="s">
        <v>0</v>
      </c>
      <c r="F2" s="4" t="s">
        <v>1</v>
      </c>
    </row>
    <row r="3" spans="1:6" ht="22" customHeight="1" x14ac:dyDescent="0.2">
      <c r="A3" s="2" t="s">
        <v>260</v>
      </c>
      <c r="B3" s="4">
        <v>51</v>
      </c>
      <c r="C3" s="33">
        <v>41.45</v>
      </c>
      <c r="D3" s="3">
        <f t="shared" ref="D3:D5" si="0">C3*B3</f>
        <v>2113.9500000000003</v>
      </c>
      <c r="E3" s="4" t="s">
        <v>0</v>
      </c>
      <c r="F3" s="4" t="s">
        <v>1</v>
      </c>
    </row>
    <row r="4" spans="1:6" ht="22" customHeight="1" x14ac:dyDescent="0.2">
      <c r="A4" s="2" t="s">
        <v>261</v>
      </c>
      <c r="B4" s="4">
        <v>199</v>
      </c>
      <c r="C4" s="33">
        <v>41.5</v>
      </c>
      <c r="D4" s="3">
        <f t="shared" si="0"/>
        <v>8258.5</v>
      </c>
      <c r="E4" s="4" t="s">
        <v>0</v>
      </c>
      <c r="F4" s="4" t="s">
        <v>1</v>
      </c>
    </row>
    <row r="5" spans="1:6" ht="22" customHeight="1" x14ac:dyDescent="0.2">
      <c r="A5" s="2" t="s">
        <v>262</v>
      </c>
      <c r="B5" s="4">
        <v>100</v>
      </c>
      <c r="C5" s="33">
        <v>41.5</v>
      </c>
      <c r="D5" s="3">
        <f t="shared" si="0"/>
        <v>4150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700</v>
      </c>
      <c r="C6" s="23"/>
      <c r="D6" s="9">
        <f>SUM(D2:D5)</f>
        <v>29152.449999999997</v>
      </c>
      <c r="E6" s="8"/>
      <c r="F6" s="8"/>
    </row>
    <row r="7" spans="1:6" ht="22" customHeight="1" x14ac:dyDescent="0.2">
      <c r="A7" s="2" t="s">
        <v>263</v>
      </c>
      <c r="B7" s="4">
        <v>179</v>
      </c>
      <c r="C7" s="33">
        <v>41</v>
      </c>
      <c r="D7" s="3">
        <v>7339</v>
      </c>
      <c r="E7" s="4" t="s">
        <v>0</v>
      </c>
      <c r="F7" s="4" t="s">
        <v>1</v>
      </c>
    </row>
    <row r="8" spans="1:6" ht="22" customHeight="1" x14ac:dyDescent="0.2">
      <c r="A8" s="2" t="s">
        <v>264</v>
      </c>
      <c r="B8" s="4">
        <v>170</v>
      </c>
      <c r="C8" s="33">
        <v>41</v>
      </c>
      <c r="D8" s="3">
        <v>6970</v>
      </c>
      <c r="E8" s="4" t="s">
        <v>0</v>
      </c>
      <c r="F8" s="4" t="s">
        <v>1</v>
      </c>
    </row>
    <row r="9" spans="1:6" ht="22" customHeight="1" x14ac:dyDescent="0.2">
      <c r="A9" s="2" t="s">
        <v>265</v>
      </c>
      <c r="B9" s="4">
        <v>199</v>
      </c>
      <c r="C9" s="33">
        <v>40.950000000000003</v>
      </c>
      <c r="D9" s="3">
        <v>8149.05</v>
      </c>
      <c r="E9" s="4" t="s">
        <v>0</v>
      </c>
      <c r="F9" s="4" t="s">
        <v>1</v>
      </c>
    </row>
    <row r="10" spans="1:6" ht="22" customHeight="1" x14ac:dyDescent="0.2">
      <c r="A10" s="2" t="s">
        <v>266</v>
      </c>
      <c r="B10" s="4">
        <v>152</v>
      </c>
      <c r="C10" s="33">
        <v>41</v>
      </c>
      <c r="D10" s="3">
        <v>6232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700</v>
      </c>
      <c r="C11" s="34"/>
      <c r="D11" s="9">
        <f>SUM(D7:D10)</f>
        <v>28690.05</v>
      </c>
      <c r="E11" s="8"/>
      <c r="F11" s="8"/>
    </row>
    <row r="12" spans="1:6" ht="22" customHeight="1" x14ac:dyDescent="0.2">
      <c r="A12" s="2" t="s">
        <v>267</v>
      </c>
      <c r="B12" s="4">
        <v>200</v>
      </c>
      <c r="C12" s="33">
        <v>40.5</v>
      </c>
      <c r="D12" s="3">
        <f t="shared" ref="D12:D15" si="1">C12*B12</f>
        <v>8100</v>
      </c>
      <c r="E12" s="4" t="s">
        <v>0</v>
      </c>
      <c r="F12" s="4" t="s">
        <v>1</v>
      </c>
    </row>
    <row r="13" spans="1:6" ht="22" customHeight="1" x14ac:dyDescent="0.2">
      <c r="A13" s="2" t="s">
        <v>268</v>
      </c>
      <c r="B13" s="4">
        <v>200</v>
      </c>
      <c r="C13" s="33">
        <v>40.4</v>
      </c>
      <c r="D13" s="3">
        <f t="shared" si="1"/>
        <v>8080</v>
      </c>
      <c r="E13" s="4" t="s">
        <v>0</v>
      </c>
      <c r="F13" s="4" t="s">
        <v>1</v>
      </c>
    </row>
    <row r="14" spans="1:6" ht="22" customHeight="1" x14ac:dyDescent="0.2">
      <c r="A14" s="2" t="s">
        <v>269</v>
      </c>
      <c r="B14" s="4">
        <v>200</v>
      </c>
      <c r="C14" s="33">
        <v>40.6</v>
      </c>
      <c r="D14" s="3">
        <f t="shared" si="1"/>
        <v>8120</v>
      </c>
      <c r="E14" s="4" t="s">
        <v>0</v>
      </c>
      <c r="F14" s="4" t="s">
        <v>1</v>
      </c>
    </row>
    <row r="15" spans="1:6" ht="22" customHeight="1" x14ac:dyDescent="0.2">
      <c r="A15" s="2" t="s">
        <v>270</v>
      </c>
      <c r="B15" s="4">
        <v>200</v>
      </c>
      <c r="C15" s="33">
        <v>40.6</v>
      </c>
      <c r="D15" s="3">
        <f t="shared" si="1"/>
        <v>8120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800</v>
      </c>
      <c r="C16" s="34"/>
      <c r="D16" s="9">
        <f>SUM(D12:D15)</f>
        <v>32420</v>
      </c>
      <c r="E16" s="8"/>
      <c r="F16" s="8"/>
    </row>
    <row r="17" spans="1:6" ht="22" customHeight="1" x14ac:dyDescent="0.2">
      <c r="A17" s="2" t="s">
        <v>271</v>
      </c>
      <c r="B17" s="4">
        <v>200</v>
      </c>
      <c r="C17" s="33">
        <v>40.700000000000003</v>
      </c>
      <c r="D17" s="3">
        <f t="shared" ref="D17:D20" si="2">C17*B17</f>
        <v>8140.0000000000009</v>
      </c>
      <c r="E17" s="4" t="s">
        <v>0</v>
      </c>
      <c r="F17" s="4" t="s">
        <v>1</v>
      </c>
    </row>
    <row r="18" spans="1:6" ht="22" customHeight="1" x14ac:dyDescent="0.2">
      <c r="A18" s="2" t="s">
        <v>272</v>
      </c>
      <c r="B18" s="4">
        <v>150</v>
      </c>
      <c r="C18" s="33">
        <v>40.700000000000003</v>
      </c>
      <c r="D18" s="3">
        <f t="shared" si="2"/>
        <v>6105</v>
      </c>
      <c r="E18" s="4" t="s">
        <v>0</v>
      </c>
      <c r="F18" s="4" t="s">
        <v>1</v>
      </c>
    </row>
    <row r="19" spans="1:6" ht="22" customHeight="1" x14ac:dyDescent="0.2">
      <c r="A19" s="2" t="s">
        <v>273</v>
      </c>
      <c r="B19" s="4">
        <v>150</v>
      </c>
      <c r="C19" s="33">
        <v>40.700000000000003</v>
      </c>
      <c r="D19" s="3">
        <f t="shared" si="2"/>
        <v>6105</v>
      </c>
      <c r="E19" s="4" t="s">
        <v>0</v>
      </c>
      <c r="F19" s="4" t="s">
        <v>1</v>
      </c>
    </row>
    <row r="20" spans="1:6" ht="22" customHeight="1" x14ac:dyDescent="0.2">
      <c r="A20" s="2" t="s">
        <v>274</v>
      </c>
      <c r="B20" s="4">
        <v>200</v>
      </c>
      <c r="C20" s="33">
        <v>40.9</v>
      </c>
      <c r="D20" s="3">
        <f t="shared" si="2"/>
        <v>8180</v>
      </c>
      <c r="E20" s="4" t="s">
        <v>0</v>
      </c>
      <c r="F20" s="4" t="s">
        <v>1</v>
      </c>
    </row>
    <row r="21" spans="1:6" ht="22" customHeight="1" x14ac:dyDescent="0.2">
      <c r="A21" s="16"/>
      <c r="B21" s="23">
        <f>SUM(B17:B20)</f>
        <v>700</v>
      </c>
      <c r="C21" s="34"/>
      <c r="D21" s="9">
        <f>SUM(D17:D20)</f>
        <v>28530</v>
      </c>
      <c r="E21" s="8"/>
      <c r="F21" s="8"/>
    </row>
    <row r="22" spans="1:6" s="1" customFormat="1" ht="22" customHeight="1" x14ac:dyDescent="0.2">
      <c r="A22" s="2" t="s">
        <v>275</v>
      </c>
      <c r="B22" s="4">
        <v>200</v>
      </c>
      <c r="C22" s="33">
        <v>40.1</v>
      </c>
      <c r="D22" s="3">
        <f t="shared" ref="D22:D25" si="3">C22*B22</f>
        <v>8020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276</v>
      </c>
      <c r="B23" s="4">
        <v>200</v>
      </c>
      <c r="C23" s="33">
        <v>40.25</v>
      </c>
      <c r="D23" s="3">
        <f t="shared" si="3"/>
        <v>8050</v>
      </c>
      <c r="E23" s="4" t="s">
        <v>0</v>
      </c>
      <c r="F23" s="4" t="s">
        <v>1</v>
      </c>
    </row>
    <row r="24" spans="1:6" s="1" customFormat="1" ht="22" customHeight="1" x14ac:dyDescent="0.2">
      <c r="A24" s="2" t="s">
        <v>277</v>
      </c>
      <c r="B24" s="4">
        <v>200</v>
      </c>
      <c r="C24" s="33">
        <v>40.4</v>
      </c>
      <c r="D24" s="3">
        <f t="shared" si="3"/>
        <v>8080</v>
      </c>
      <c r="E24" s="4" t="s">
        <v>0</v>
      </c>
      <c r="F24" s="4" t="s">
        <v>1</v>
      </c>
    </row>
    <row r="25" spans="1:6" s="1" customFormat="1" ht="22" customHeight="1" x14ac:dyDescent="0.2">
      <c r="A25" s="2" t="s">
        <v>278</v>
      </c>
      <c r="B25" s="4">
        <v>100</v>
      </c>
      <c r="C25" s="33">
        <v>40.450000000000003</v>
      </c>
      <c r="D25" s="3">
        <f t="shared" si="3"/>
        <v>4045.0000000000005</v>
      </c>
      <c r="E25" s="4" t="s">
        <v>0</v>
      </c>
      <c r="F25" s="4" t="s">
        <v>1</v>
      </c>
    </row>
    <row r="26" spans="1:6" s="1" customFormat="1" ht="22" customHeight="1" x14ac:dyDescent="0.2">
      <c r="A26" s="16"/>
      <c r="B26" s="23">
        <f>SUM(B22:B25)</f>
        <v>700</v>
      </c>
      <c r="C26" s="34"/>
      <c r="D26" s="9">
        <f>SUM(D22:D25)</f>
        <v>28195</v>
      </c>
      <c r="E26" s="8"/>
      <c r="F26" s="8"/>
    </row>
    <row r="27" spans="1:6" ht="22" customHeight="1" x14ac:dyDescent="0.2">
      <c r="A27" s="17" t="s">
        <v>242</v>
      </c>
      <c r="B27" s="24">
        <f>B6+B11+B16+B21+B26</f>
        <v>3600</v>
      </c>
      <c r="C27" s="35">
        <f>D27/B27</f>
        <v>40.829861111111114</v>
      </c>
      <c r="D27" s="19">
        <f>SUM(D6+D11+D16+D21+D26)</f>
        <v>146987.5</v>
      </c>
      <c r="E27" s="18" t="s">
        <v>0</v>
      </c>
      <c r="F27" s="18" t="s">
        <v>1</v>
      </c>
    </row>
    <row r="32" spans="1:6" s="3" customFormat="1" ht="22" customHeight="1" x14ac:dyDescent="0.2">
      <c r="A32" s="7"/>
      <c r="B32" s="31"/>
      <c r="C32" s="33"/>
      <c r="E32" s="4"/>
      <c r="F32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CF5F-F16C-2E44-95DF-9B4EDF353404}">
  <sheetPr>
    <tabColor theme="3" tint="0.89999084444715716"/>
    <pageSetUpPr fitToPage="1"/>
  </sheetPr>
  <dimension ref="A1:F29"/>
  <sheetViews>
    <sheetView topLeftCell="A15" workbookViewId="0">
      <selection activeCell="D27" sqref="D27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243</v>
      </c>
      <c r="B2" s="4">
        <v>100</v>
      </c>
      <c r="C2" s="33">
        <v>42.95</v>
      </c>
      <c r="D2" s="3">
        <f>C2*B2</f>
        <v>4295</v>
      </c>
      <c r="E2" s="4" t="s">
        <v>0</v>
      </c>
      <c r="F2" s="4" t="s">
        <v>1</v>
      </c>
    </row>
    <row r="3" spans="1:6" ht="22" customHeight="1" x14ac:dyDescent="0.2">
      <c r="A3" s="2" t="s">
        <v>244</v>
      </c>
      <c r="B3" s="4">
        <v>100</v>
      </c>
      <c r="C3" s="33">
        <v>42.75</v>
      </c>
      <c r="D3" s="3">
        <f t="shared" ref="D3:D7" si="0">C3*B3</f>
        <v>4275</v>
      </c>
      <c r="E3" s="4" t="s">
        <v>0</v>
      </c>
      <c r="F3" s="4" t="s">
        <v>1</v>
      </c>
    </row>
    <row r="4" spans="1:6" ht="22" customHeight="1" x14ac:dyDescent="0.2">
      <c r="A4" s="2" t="s">
        <v>245</v>
      </c>
      <c r="B4" s="4">
        <v>100</v>
      </c>
      <c r="C4" s="33">
        <v>42.75</v>
      </c>
      <c r="D4" s="3">
        <f t="shared" si="0"/>
        <v>4275</v>
      </c>
      <c r="E4" s="4" t="s">
        <v>0</v>
      </c>
      <c r="F4" s="4" t="s">
        <v>1</v>
      </c>
    </row>
    <row r="5" spans="1:6" ht="22" customHeight="1" x14ac:dyDescent="0.2">
      <c r="A5" s="2" t="s">
        <v>246</v>
      </c>
      <c r="B5" s="4">
        <v>200</v>
      </c>
      <c r="C5" s="33">
        <v>42.7</v>
      </c>
      <c r="D5" s="3">
        <f t="shared" si="0"/>
        <v>8540</v>
      </c>
      <c r="E5" s="4" t="s">
        <v>0</v>
      </c>
      <c r="F5" s="4" t="s">
        <v>1</v>
      </c>
    </row>
    <row r="6" spans="1:6" ht="22" customHeight="1" x14ac:dyDescent="0.2">
      <c r="A6" s="2" t="s">
        <v>247</v>
      </c>
      <c r="B6" s="4">
        <v>60</v>
      </c>
      <c r="C6" s="33">
        <v>42.8</v>
      </c>
      <c r="D6" s="3">
        <f t="shared" si="0"/>
        <v>2568</v>
      </c>
      <c r="E6" s="4" t="s">
        <v>0</v>
      </c>
      <c r="F6" s="4" t="s">
        <v>1</v>
      </c>
    </row>
    <row r="7" spans="1:6" ht="22" customHeight="1" x14ac:dyDescent="0.2">
      <c r="A7" s="2" t="s">
        <v>247</v>
      </c>
      <c r="B7" s="4">
        <v>240</v>
      </c>
      <c r="C7" s="33">
        <v>42.85</v>
      </c>
      <c r="D7" s="3">
        <f t="shared" si="0"/>
        <v>10284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800</v>
      </c>
      <c r="C8" s="34"/>
      <c r="D8" s="9">
        <f>SUM(D2:D7)</f>
        <v>34237</v>
      </c>
      <c r="E8" s="8"/>
      <c r="F8" s="8"/>
    </row>
    <row r="9" spans="1:6" ht="22" customHeight="1" x14ac:dyDescent="0.2">
      <c r="A9" s="2" t="s">
        <v>248</v>
      </c>
      <c r="B9" s="4">
        <v>169</v>
      </c>
      <c r="C9" s="33">
        <v>42.6</v>
      </c>
      <c r="D9" s="3">
        <f t="shared" ref="D9:D12" si="1">C9*B9</f>
        <v>7199.4000000000005</v>
      </c>
      <c r="E9" s="4" t="s">
        <v>0</v>
      </c>
      <c r="F9" s="4" t="s">
        <v>1</v>
      </c>
    </row>
    <row r="10" spans="1:6" ht="22" customHeight="1" x14ac:dyDescent="0.2">
      <c r="A10" s="2" t="s">
        <v>248</v>
      </c>
      <c r="B10" s="4">
        <v>90</v>
      </c>
      <c r="C10" s="33">
        <v>42.65</v>
      </c>
      <c r="D10" s="3">
        <f t="shared" si="1"/>
        <v>3838.5</v>
      </c>
      <c r="E10" s="4" t="s">
        <v>0</v>
      </c>
      <c r="F10" s="4" t="s">
        <v>1</v>
      </c>
    </row>
    <row r="11" spans="1:6" ht="22" customHeight="1" x14ac:dyDescent="0.2">
      <c r="A11" s="2" t="s">
        <v>248</v>
      </c>
      <c r="B11" s="4">
        <v>341</v>
      </c>
      <c r="C11" s="33">
        <v>42.7</v>
      </c>
      <c r="D11" s="3">
        <f t="shared" si="1"/>
        <v>14560.7</v>
      </c>
      <c r="E11" s="4" t="s">
        <v>0</v>
      </c>
      <c r="F11" s="4" t="s">
        <v>1</v>
      </c>
    </row>
    <row r="12" spans="1:6" ht="22" customHeight="1" x14ac:dyDescent="0.2">
      <c r="A12" s="2" t="s">
        <v>249</v>
      </c>
      <c r="B12" s="4">
        <v>200</v>
      </c>
      <c r="C12" s="33">
        <v>42.7</v>
      </c>
      <c r="D12" s="3">
        <f t="shared" si="1"/>
        <v>8540</v>
      </c>
      <c r="E12" s="4" t="s">
        <v>0</v>
      </c>
      <c r="F12" s="4" t="s">
        <v>1</v>
      </c>
    </row>
    <row r="13" spans="1:6" ht="22" customHeight="1" x14ac:dyDescent="0.2">
      <c r="A13" s="16"/>
      <c r="B13" s="23">
        <f>SUM(B9:B12)</f>
        <v>800</v>
      </c>
      <c r="C13" s="34"/>
      <c r="D13" s="9">
        <f>SUM(D9:D12)</f>
        <v>34138.600000000006</v>
      </c>
      <c r="E13" s="8"/>
      <c r="F13" s="8"/>
    </row>
    <row r="14" spans="1:6" ht="22" customHeight="1" x14ac:dyDescent="0.2">
      <c r="A14" s="2" t="s">
        <v>250</v>
      </c>
      <c r="B14" s="4">
        <v>300</v>
      </c>
      <c r="C14" s="33">
        <v>41.95</v>
      </c>
      <c r="D14" s="3">
        <f t="shared" ref="D14:D15" si="2">C14*B14</f>
        <v>12585</v>
      </c>
      <c r="E14" s="4" t="s">
        <v>0</v>
      </c>
      <c r="F14" s="4" t="s">
        <v>1</v>
      </c>
    </row>
    <row r="15" spans="1:6" ht="22" customHeight="1" x14ac:dyDescent="0.2">
      <c r="A15" s="2" t="s">
        <v>251</v>
      </c>
      <c r="B15" s="4">
        <v>400</v>
      </c>
      <c r="C15" s="33">
        <v>42.1</v>
      </c>
      <c r="D15" s="3">
        <f t="shared" si="2"/>
        <v>16840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SUM(B14:B15)</f>
        <v>700</v>
      </c>
      <c r="C16" s="34"/>
      <c r="D16" s="9">
        <f>SUM(D14:D15)</f>
        <v>29425</v>
      </c>
      <c r="E16" s="8"/>
      <c r="F16" s="8"/>
    </row>
    <row r="17" spans="1:6" ht="22" customHeight="1" x14ac:dyDescent="0.2">
      <c r="A17" s="2" t="s">
        <v>252</v>
      </c>
      <c r="B17" s="4">
        <v>400</v>
      </c>
      <c r="C17" s="33">
        <v>42</v>
      </c>
      <c r="D17" s="3">
        <v>16800</v>
      </c>
      <c r="E17" s="4" t="s">
        <v>0</v>
      </c>
      <c r="F17" s="4" t="s">
        <v>1</v>
      </c>
    </row>
    <row r="18" spans="1:6" ht="22" customHeight="1" x14ac:dyDescent="0.2">
      <c r="A18" s="2" t="s">
        <v>253</v>
      </c>
      <c r="B18" s="4">
        <v>200</v>
      </c>
      <c r="C18" s="33">
        <v>42</v>
      </c>
      <c r="D18" s="3">
        <v>8400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SUM(B17:B18)</f>
        <v>600</v>
      </c>
      <c r="C19" s="34"/>
      <c r="D19" s="9">
        <f>SUM(D17:D18)</f>
        <v>25200</v>
      </c>
      <c r="E19" s="8"/>
      <c r="F19" s="8"/>
    </row>
    <row r="20" spans="1:6" s="1" customFormat="1" ht="22" customHeight="1" x14ac:dyDescent="0.2">
      <c r="A20" s="2" t="s">
        <v>254</v>
      </c>
      <c r="B20" s="4">
        <v>100</v>
      </c>
      <c r="C20" s="33">
        <v>42</v>
      </c>
      <c r="D20" s="3">
        <f t="shared" ref="D20:D22" si="3">C20*B20</f>
        <v>4200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255</v>
      </c>
      <c r="B21" s="4">
        <v>200</v>
      </c>
      <c r="C21" s="33">
        <v>42.75</v>
      </c>
      <c r="D21" s="3">
        <f t="shared" si="3"/>
        <v>8550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256</v>
      </c>
      <c r="B22" s="4">
        <v>300</v>
      </c>
      <c r="C22" s="33">
        <v>42.65</v>
      </c>
      <c r="D22" s="3">
        <f t="shared" si="3"/>
        <v>12795</v>
      </c>
      <c r="E22" s="4" t="s">
        <v>0</v>
      </c>
      <c r="F22" s="4" t="s">
        <v>1</v>
      </c>
    </row>
    <row r="23" spans="1:6" s="1" customFormat="1" ht="22" customHeight="1" x14ac:dyDescent="0.2">
      <c r="A23" s="16"/>
      <c r="B23" s="23">
        <f>SUM(B20:B22)</f>
        <v>600</v>
      </c>
      <c r="C23" s="34"/>
      <c r="D23" s="9">
        <f>SUM(D20:D22)</f>
        <v>25545</v>
      </c>
      <c r="E23" s="8"/>
      <c r="F23" s="8"/>
    </row>
    <row r="24" spans="1:6" ht="22" customHeight="1" x14ac:dyDescent="0.2">
      <c r="A24" s="17" t="s">
        <v>241</v>
      </c>
      <c r="B24" s="24">
        <f>B8+B13+B16+B19+B23</f>
        <v>3500</v>
      </c>
      <c r="C24" s="35">
        <f>D24/B24</f>
        <v>42.441600000000001</v>
      </c>
      <c r="D24" s="19">
        <f>SUM(D8+D13+D16+D19+D23)</f>
        <v>148545.60000000001</v>
      </c>
      <c r="E24" s="18" t="s">
        <v>0</v>
      </c>
      <c r="F24" s="18" t="s">
        <v>1</v>
      </c>
    </row>
    <row r="29" spans="1:6" s="3" customFormat="1" ht="22" customHeight="1" x14ac:dyDescent="0.2">
      <c r="A29" s="7"/>
      <c r="B29" s="31"/>
      <c r="C29" s="33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15D9-A3DF-0247-AFFB-215661B8A85C}">
  <sheetPr>
    <tabColor theme="3" tint="0.89999084444715716"/>
    <pageSetUpPr fitToPage="1"/>
  </sheetPr>
  <dimension ref="A1:F24"/>
  <sheetViews>
    <sheetView workbookViewId="0">
      <selection activeCell="F23" sqref="F2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229</v>
      </c>
      <c r="B2" s="4">
        <v>200</v>
      </c>
      <c r="C2" s="33">
        <v>37.9</v>
      </c>
      <c r="D2" s="3">
        <f>C2*B2</f>
        <v>7580</v>
      </c>
      <c r="E2" s="4" t="s">
        <v>0</v>
      </c>
      <c r="F2" s="4" t="s">
        <v>1</v>
      </c>
    </row>
    <row r="3" spans="1:6" ht="22" customHeight="1" x14ac:dyDescent="0.2">
      <c r="A3" s="2" t="s">
        <v>230</v>
      </c>
      <c r="B3" s="4">
        <v>100</v>
      </c>
      <c r="C3" s="33">
        <v>37.85</v>
      </c>
      <c r="D3" s="3">
        <f t="shared" ref="D3:D5" si="0">C3*B3</f>
        <v>3785</v>
      </c>
      <c r="E3" s="4" t="s">
        <v>0</v>
      </c>
      <c r="F3" s="4" t="s">
        <v>1</v>
      </c>
    </row>
    <row r="4" spans="1:6" ht="22" customHeight="1" x14ac:dyDescent="0.2">
      <c r="A4" s="2" t="s">
        <v>231</v>
      </c>
      <c r="B4" s="4">
        <v>400</v>
      </c>
      <c r="C4" s="33">
        <v>37.9</v>
      </c>
      <c r="D4" s="3">
        <f t="shared" si="0"/>
        <v>15160</v>
      </c>
      <c r="E4" s="4" t="s">
        <v>0</v>
      </c>
      <c r="F4" s="4" t="s">
        <v>1</v>
      </c>
    </row>
    <row r="5" spans="1:6" ht="22" customHeight="1" x14ac:dyDescent="0.2">
      <c r="A5" s="2" t="s">
        <v>232</v>
      </c>
      <c r="B5" s="4">
        <v>200</v>
      </c>
      <c r="C5" s="33">
        <v>38</v>
      </c>
      <c r="D5" s="3">
        <f t="shared" si="0"/>
        <v>7600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900</v>
      </c>
      <c r="C6" s="23"/>
      <c r="D6" s="9">
        <f>SUM(D2:D5)</f>
        <v>34125</v>
      </c>
      <c r="E6" s="8"/>
      <c r="F6" s="8"/>
    </row>
    <row r="7" spans="1:6" ht="22" customHeight="1" x14ac:dyDescent="0.2">
      <c r="A7" s="2" t="s">
        <v>233</v>
      </c>
      <c r="B7" s="4">
        <v>700</v>
      </c>
      <c r="C7" s="33">
        <v>41</v>
      </c>
      <c r="D7" s="3">
        <f t="shared" ref="D7" si="1">C7*B7</f>
        <v>28700</v>
      </c>
      <c r="E7" s="4" t="s">
        <v>0</v>
      </c>
      <c r="F7" s="4" t="s">
        <v>1</v>
      </c>
    </row>
    <row r="8" spans="1:6" ht="22" customHeight="1" x14ac:dyDescent="0.2">
      <c r="A8" s="16"/>
      <c r="B8" s="23">
        <f>SUM(B7:B7)</f>
        <v>700</v>
      </c>
      <c r="C8" s="34"/>
      <c r="D8" s="9">
        <f>SUM(D7:D7)</f>
        <v>28700</v>
      </c>
      <c r="E8" s="8"/>
      <c r="F8" s="8"/>
    </row>
    <row r="9" spans="1:6" ht="22" customHeight="1" x14ac:dyDescent="0.2">
      <c r="A9" s="2" t="s">
        <v>234</v>
      </c>
      <c r="B9" s="4">
        <v>100</v>
      </c>
      <c r="C9" s="33">
        <v>41.15</v>
      </c>
      <c r="D9" s="3">
        <f t="shared" ref="D9:D10" si="2">C9*B9</f>
        <v>4115</v>
      </c>
      <c r="E9" s="4" t="s">
        <v>0</v>
      </c>
      <c r="F9" s="4" t="s">
        <v>1</v>
      </c>
    </row>
    <row r="10" spans="1:6" ht="22" customHeight="1" x14ac:dyDescent="0.2">
      <c r="A10" s="2" t="s">
        <v>235</v>
      </c>
      <c r="B10" s="4">
        <v>600</v>
      </c>
      <c r="C10" s="33">
        <v>41.2</v>
      </c>
      <c r="D10" s="3">
        <f t="shared" si="2"/>
        <v>24720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SUM(B9:B10)</f>
        <v>700</v>
      </c>
      <c r="C11" s="34"/>
      <c r="D11" s="9">
        <f>SUM(D9:D10)</f>
        <v>28835</v>
      </c>
      <c r="E11" s="8"/>
      <c r="F11" s="8"/>
    </row>
    <row r="12" spans="1:6" ht="22" customHeight="1" x14ac:dyDescent="0.2">
      <c r="A12" s="2" t="s">
        <v>236</v>
      </c>
      <c r="B12" s="4">
        <v>400</v>
      </c>
      <c r="C12" s="33">
        <v>42</v>
      </c>
      <c r="D12" s="3">
        <f t="shared" ref="D12:D13" si="3">C12*B12</f>
        <v>16800</v>
      </c>
      <c r="E12" s="4" t="s">
        <v>0</v>
      </c>
      <c r="F12" s="4" t="s">
        <v>1</v>
      </c>
    </row>
    <row r="13" spans="1:6" ht="22" customHeight="1" x14ac:dyDescent="0.2">
      <c r="A13" s="2" t="s">
        <v>237</v>
      </c>
      <c r="B13" s="4">
        <v>300</v>
      </c>
      <c r="C13" s="33">
        <v>42</v>
      </c>
      <c r="D13" s="3">
        <f t="shared" si="3"/>
        <v>12600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SUM(B12:B13)</f>
        <v>700</v>
      </c>
      <c r="C14" s="34"/>
      <c r="D14" s="9">
        <f>SUM(D12:D13)</f>
        <v>29400</v>
      </c>
      <c r="E14" s="8"/>
      <c r="F14" s="8"/>
    </row>
    <row r="15" spans="1:6" s="1" customFormat="1" ht="22" customHeight="1" x14ac:dyDescent="0.2">
      <c r="A15" s="2" t="s">
        <v>238</v>
      </c>
      <c r="B15" s="4">
        <v>100</v>
      </c>
      <c r="C15" s="33">
        <v>42.1</v>
      </c>
      <c r="D15" s="3">
        <f t="shared" ref="D15:D17" si="4">C15*B15</f>
        <v>4210</v>
      </c>
      <c r="E15" s="4" t="s">
        <v>0</v>
      </c>
      <c r="F15" s="4" t="s">
        <v>1</v>
      </c>
    </row>
    <row r="16" spans="1:6" s="1" customFormat="1" ht="22" customHeight="1" x14ac:dyDescent="0.2">
      <c r="A16" s="2" t="s">
        <v>239</v>
      </c>
      <c r="B16" s="4">
        <v>300</v>
      </c>
      <c r="C16" s="33">
        <v>42.1</v>
      </c>
      <c r="D16" s="3">
        <f t="shared" si="4"/>
        <v>12630</v>
      </c>
      <c r="E16" s="4" t="s">
        <v>0</v>
      </c>
      <c r="F16" s="4" t="s">
        <v>1</v>
      </c>
    </row>
    <row r="17" spans="1:6" s="1" customFormat="1" ht="22" customHeight="1" x14ac:dyDescent="0.2">
      <c r="A17" s="2" t="s">
        <v>240</v>
      </c>
      <c r="B17" s="4">
        <v>200</v>
      </c>
      <c r="C17" s="33">
        <v>42.6</v>
      </c>
      <c r="D17" s="3">
        <f t="shared" si="4"/>
        <v>8520</v>
      </c>
      <c r="E17" s="4" t="s">
        <v>0</v>
      </c>
      <c r="F17" s="4" t="s">
        <v>1</v>
      </c>
    </row>
    <row r="18" spans="1:6" s="1" customFormat="1" ht="22" customHeight="1" x14ac:dyDescent="0.2">
      <c r="A18" s="16"/>
      <c r="B18" s="23">
        <f>SUM(B15:B17)</f>
        <v>600</v>
      </c>
      <c r="C18" s="34"/>
      <c r="D18" s="9">
        <f>SUM(D15:D17)</f>
        <v>25360</v>
      </c>
      <c r="E18" s="8"/>
      <c r="F18" s="8"/>
    </row>
    <row r="19" spans="1:6" ht="22" customHeight="1" x14ac:dyDescent="0.2">
      <c r="A19" s="17" t="s">
        <v>228</v>
      </c>
      <c r="B19" s="24">
        <f>B6+B8+B11+B14+B18</f>
        <v>3600</v>
      </c>
      <c r="C19" s="35">
        <f>D19/B19</f>
        <v>40.672222222222224</v>
      </c>
      <c r="D19" s="19">
        <f>SUM(D6+D8+D11+D14+D18)</f>
        <v>146420</v>
      </c>
      <c r="E19" s="18" t="s">
        <v>0</v>
      </c>
      <c r="F19" s="18" t="s">
        <v>1</v>
      </c>
    </row>
    <row r="24" spans="1:6" s="3" customFormat="1" ht="22" customHeight="1" x14ac:dyDescent="0.2">
      <c r="A24" s="7"/>
      <c r="B24" s="31"/>
      <c r="C24" s="33"/>
      <c r="E24" s="4"/>
      <c r="F24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CCD3-D819-F243-9A46-1462110BE916}">
  <sheetPr>
    <tabColor theme="3" tint="0.89999084444715716"/>
    <pageSetUpPr fitToPage="1"/>
  </sheetPr>
  <dimension ref="A1:F38"/>
  <sheetViews>
    <sheetView topLeftCell="A21" workbookViewId="0">
      <selection activeCell="C33" sqref="C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207</v>
      </c>
      <c r="B2" s="4">
        <v>300</v>
      </c>
      <c r="C2" s="33">
        <v>39</v>
      </c>
      <c r="D2" s="3">
        <f>C2*B2</f>
        <v>11700</v>
      </c>
      <c r="E2" s="4" t="s">
        <v>0</v>
      </c>
      <c r="F2" s="4" t="s">
        <v>1</v>
      </c>
    </row>
    <row r="3" spans="1:6" ht="22" customHeight="1" x14ac:dyDescent="0.2">
      <c r="A3" s="2" t="s">
        <v>208</v>
      </c>
      <c r="B3" s="4">
        <v>300</v>
      </c>
      <c r="C3" s="33">
        <v>39</v>
      </c>
      <c r="D3" s="3">
        <f t="shared" ref="D3:D4" si="0">C3*B3</f>
        <v>11700</v>
      </c>
      <c r="E3" s="4" t="s">
        <v>0</v>
      </c>
      <c r="F3" s="4" t="s">
        <v>1</v>
      </c>
    </row>
    <row r="4" spans="1:6" ht="22" customHeight="1" x14ac:dyDescent="0.2">
      <c r="A4" s="2" t="s">
        <v>209</v>
      </c>
      <c r="B4" s="4">
        <v>200</v>
      </c>
      <c r="C4" s="33">
        <v>38.85</v>
      </c>
      <c r="D4" s="3">
        <f t="shared" si="0"/>
        <v>7770</v>
      </c>
      <c r="E4" s="4" t="s">
        <v>0</v>
      </c>
      <c r="F4" s="4" t="s">
        <v>1</v>
      </c>
    </row>
    <row r="5" spans="1:6" ht="22" customHeight="1" x14ac:dyDescent="0.2">
      <c r="A5" s="27"/>
      <c r="B5" s="23">
        <f>SUM(B2:B4)</f>
        <v>800</v>
      </c>
      <c r="C5" s="23"/>
      <c r="D5" s="9">
        <f>SUM(D2:D4)</f>
        <v>31170</v>
      </c>
      <c r="E5" s="8"/>
      <c r="F5" s="8"/>
    </row>
    <row r="6" spans="1:6" ht="22" customHeight="1" x14ac:dyDescent="0.2">
      <c r="A6" s="2" t="s">
        <v>210</v>
      </c>
      <c r="B6" s="4">
        <v>200</v>
      </c>
      <c r="C6" s="33">
        <v>39</v>
      </c>
      <c r="D6" s="3">
        <f t="shared" ref="D6:D11" si="1">C6*B6</f>
        <v>7800</v>
      </c>
      <c r="E6" s="4" t="s">
        <v>0</v>
      </c>
      <c r="F6" s="4" t="s">
        <v>1</v>
      </c>
    </row>
    <row r="7" spans="1:6" ht="22" customHeight="1" x14ac:dyDescent="0.2">
      <c r="A7" s="2" t="s">
        <v>211</v>
      </c>
      <c r="B7" s="4">
        <v>200</v>
      </c>
      <c r="C7" s="33">
        <v>39</v>
      </c>
      <c r="D7" s="3">
        <f t="shared" si="1"/>
        <v>7800</v>
      </c>
      <c r="E7" s="4" t="s">
        <v>0</v>
      </c>
      <c r="F7" s="4" t="s">
        <v>1</v>
      </c>
    </row>
    <row r="8" spans="1:6" ht="22" customHeight="1" x14ac:dyDescent="0.2">
      <c r="A8" s="2" t="s">
        <v>212</v>
      </c>
      <c r="B8" s="4">
        <v>300</v>
      </c>
      <c r="C8" s="33">
        <v>38.799999999999997</v>
      </c>
      <c r="D8" s="3">
        <f t="shared" si="1"/>
        <v>11640</v>
      </c>
      <c r="E8" s="4" t="s">
        <v>0</v>
      </c>
      <c r="F8" s="4" t="s">
        <v>1</v>
      </c>
    </row>
    <row r="9" spans="1:6" ht="22" customHeight="1" x14ac:dyDescent="0.2">
      <c r="A9" s="2" t="s">
        <v>213</v>
      </c>
      <c r="B9" s="4">
        <v>52</v>
      </c>
      <c r="C9" s="33">
        <v>38.85</v>
      </c>
      <c r="D9" s="3">
        <f t="shared" si="1"/>
        <v>2020.2</v>
      </c>
      <c r="E9" s="4" t="s">
        <v>0</v>
      </c>
      <c r="F9" s="4" t="s">
        <v>1</v>
      </c>
    </row>
    <row r="10" spans="1:6" ht="22" customHeight="1" x14ac:dyDescent="0.2">
      <c r="A10" s="2" t="s">
        <v>213</v>
      </c>
      <c r="B10" s="4">
        <v>3</v>
      </c>
      <c r="C10" s="33">
        <v>38.85</v>
      </c>
      <c r="D10" s="3">
        <f t="shared" si="1"/>
        <v>116.55000000000001</v>
      </c>
      <c r="E10" s="4" t="s">
        <v>0</v>
      </c>
      <c r="F10" s="4" t="s">
        <v>1</v>
      </c>
    </row>
    <row r="11" spans="1:6" ht="22" customHeight="1" x14ac:dyDescent="0.2">
      <c r="A11" s="2" t="s">
        <v>214</v>
      </c>
      <c r="B11" s="4">
        <v>45</v>
      </c>
      <c r="C11" s="33">
        <v>38.85</v>
      </c>
      <c r="D11" s="3">
        <f t="shared" si="1"/>
        <v>1748.25</v>
      </c>
      <c r="E11" s="4" t="s">
        <v>0</v>
      </c>
      <c r="F11" s="4" t="s">
        <v>1</v>
      </c>
    </row>
    <row r="12" spans="1:6" ht="22" customHeight="1" x14ac:dyDescent="0.2">
      <c r="A12" s="16"/>
      <c r="B12" s="23">
        <f>SUM(B6:B11)</f>
        <v>800</v>
      </c>
      <c r="C12" s="34"/>
      <c r="D12" s="9">
        <f>SUM(D6:D11)</f>
        <v>31125</v>
      </c>
      <c r="E12" s="8"/>
      <c r="F12" s="8"/>
    </row>
    <row r="13" spans="1:6" ht="22" customHeight="1" x14ac:dyDescent="0.2">
      <c r="A13" s="2" t="s">
        <v>215</v>
      </c>
      <c r="B13" s="4">
        <v>78</v>
      </c>
      <c r="C13" s="33">
        <v>38.799999999999997</v>
      </c>
      <c r="D13" s="3">
        <f t="shared" ref="D13:D17" si="2">C13*B13</f>
        <v>3026.3999999999996</v>
      </c>
      <c r="E13" s="4" t="s">
        <v>0</v>
      </c>
      <c r="F13" s="4" t="s">
        <v>1</v>
      </c>
    </row>
    <row r="14" spans="1:6" ht="22" customHeight="1" x14ac:dyDescent="0.2">
      <c r="A14" s="2" t="s">
        <v>215</v>
      </c>
      <c r="B14" s="4">
        <v>222</v>
      </c>
      <c r="C14" s="33">
        <v>38.85</v>
      </c>
      <c r="D14" s="3">
        <f t="shared" si="2"/>
        <v>8624.7000000000007</v>
      </c>
      <c r="E14" s="4" t="s">
        <v>0</v>
      </c>
      <c r="F14" s="4" t="s">
        <v>1</v>
      </c>
    </row>
    <row r="15" spans="1:6" ht="22" customHeight="1" x14ac:dyDescent="0.2">
      <c r="A15" s="2" t="s">
        <v>216</v>
      </c>
      <c r="B15" s="4">
        <v>100</v>
      </c>
      <c r="C15" s="33">
        <v>38.799999999999997</v>
      </c>
      <c r="D15" s="3">
        <f t="shared" si="2"/>
        <v>3879.9999999999995</v>
      </c>
      <c r="E15" s="4" t="s">
        <v>0</v>
      </c>
      <c r="F15" s="4" t="s">
        <v>1</v>
      </c>
    </row>
    <row r="16" spans="1:6" ht="22" customHeight="1" x14ac:dyDescent="0.2">
      <c r="A16" s="2" t="s">
        <v>217</v>
      </c>
      <c r="B16" s="4">
        <v>100</v>
      </c>
      <c r="C16" s="33">
        <v>38.9</v>
      </c>
      <c r="D16" s="3">
        <f t="shared" si="2"/>
        <v>3890</v>
      </c>
      <c r="E16" s="4" t="s">
        <v>0</v>
      </c>
      <c r="F16" s="4" t="s">
        <v>1</v>
      </c>
    </row>
    <row r="17" spans="1:6" ht="22" customHeight="1" x14ac:dyDescent="0.2">
      <c r="A17" s="2" t="s">
        <v>218</v>
      </c>
      <c r="B17" s="4">
        <v>300</v>
      </c>
      <c r="C17" s="33">
        <v>39</v>
      </c>
      <c r="D17" s="3">
        <f t="shared" si="2"/>
        <v>11700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SUM(B13:B17)</f>
        <v>800</v>
      </c>
      <c r="C18" s="34"/>
      <c r="D18" s="9">
        <f>SUM(D13:D17)</f>
        <v>31121.1</v>
      </c>
      <c r="E18" s="8"/>
      <c r="F18" s="8"/>
    </row>
    <row r="19" spans="1:6" ht="22" customHeight="1" x14ac:dyDescent="0.2">
      <c r="A19" s="2" t="s">
        <v>219</v>
      </c>
      <c r="B19" s="4">
        <v>11</v>
      </c>
      <c r="C19" s="33">
        <v>38.549999999999997</v>
      </c>
      <c r="D19" s="3">
        <f t="shared" ref="D19:D25" si="3">C19*B19</f>
        <v>424.04999999999995</v>
      </c>
      <c r="E19" s="4" t="s">
        <v>0</v>
      </c>
      <c r="F19" s="4" t="s">
        <v>1</v>
      </c>
    </row>
    <row r="20" spans="1:6" ht="22" customHeight="1" x14ac:dyDescent="0.2">
      <c r="A20" s="2" t="s">
        <v>219</v>
      </c>
      <c r="B20" s="4">
        <v>13</v>
      </c>
      <c r="C20" s="33">
        <v>38.6</v>
      </c>
      <c r="D20" s="3">
        <f t="shared" si="3"/>
        <v>501.8</v>
      </c>
      <c r="E20" s="4" t="s">
        <v>0</v>
      </c>
      <c r="F20" s="4" t="s">
        <v>1</v>
      </c>
    </row>
    <row r="21" spans="1:6" ht="22" customHeight="1" x14ac:dyDescent="0.2">
      <c r="A21" s="2" t="s">
        <v>219</v>
      </c>
      <c r="B21" s="4">
        <v>110</v>
      </c>
      <c r="C21" s="33">
        <v>38.65</v>
      </c>
      <c r="D21" s="3">
        <f t="shared" si="3"/>
        <v>4251.5</v>
      </c>
      <c r="E21" s="4" t="s">
        <v>0</v>
      </c>
      <c r="F21" s="4" t="s">
        <v>1</v>
      </c>
    </row>
    <row r="22" spans="1:6" ht="22" customHeight="1" x14ac:dyDescent="0.2">
      <c r="A22" s="2" t="s">
        <v>219</v>
      </c>
      <c r="B22" s="4">
        <v>266</v>
      </c>
      <c r="C22" s="33">
        <v>38.700000000000003</v>
      </c>
      <c r="D22" s="3">
        <f t="shared" si="3"/>
        <v>10294.200000000001</v>
      </c>
      <c r="E22" s="4" t="s">
        <v>0</v>
      </c>
      <c r="F22" s="4" t="s">
        <v>1</v>
      </c>
    </row>
    <row r="23" spans="1:6" ht="22" customHeight="1" x14ac:dyDescent="0.2">
      <c r="A23" s="2" t="s">
        <v>220</v>
      </c>
      <c r="B23" s="4">
        <v>100</v>
      </c>
      <c r="C23" s="33">
        <v>38.65</v>
      </c>
      <c r="D23" s="3">
        <f t="shared" si="3"/>
        <v>3865</v>
      </c>
      <c r="E23" s="4" t="s">
        <v>0</v>
      </c>
      <c r="F23" s="4" t="s">
        <v>1</v>
      </c>
    </row>
    <row r="24" spans="1:6" ht="22" customHeight="1" x14ac:dyDescent="0.2">
      <c r="A24" s="2" t="s">
        <v>221</v>
      </c>
      <c r="B24" s="4">
        <v>150</v>
      </c>
      <c r="C24" s="33">
        <v>38.65</v>
      </c>
      <c r="D24" s="3">
        <f t="shared" si="3"/>
        <v>5797.5</v>
      </c>
      <c r="E24" s="4" t="s">
        <v>0</v>
      </c>
      <c r="F24" s="4" t="s">
        <v>1</v>
      </c>
    </row>
    <row r="25" spans="1:6" ht="22" customHeight="1" x14ac:dyDescent="0.2">
      <c r="A25" s="2" t="s">
        <v>221</v>
      </c>
      <c r="B25" s="4">
        <v>50</v>
      </c>
      <c r="C25" s="33">
        <v>38.700000000000003</v>
      </c>
      <c r="D25" s="3">
        <f t="shared" si="3"/>
        <v>1935.0000000000002</v>
      </c>
      <c r="E25" s="4" t="s">
        <v>0</v>
      </c>
      <c r="F25" s="4" t="s">
        <v>1</v>
      </c>
    </row>
    <row r="26" spans="1:6" ht="22" customHeight="1" x14ac:dyDescent="0.2">
      <c r="A26" s="16"/>
      <c r="B26" s="23">
        <f>SUM(B19:B25)</f>
        <v>700</v>
      </c>
      <c r="C26" s="34"/>
      <c r="D26" s="9">
        <f>SUM(D19:D25)</f>
        <v>27069.050000000003</v>
      </c>
      <c r="E26" s="8"/>
      <c r="F26" s="8"/>
    </row>
    <row r="27" spans="1:6" s="1" customFormat="1" ht="22" customHeight="1" x14ac:dyDescent="0.2">
      <c r="A27" s="2" t="s">
        <v>222</v>
      </c>
      <c r="B27" s="4">
        <v>190</v>
      </c>
      <c r="C27" s="33">
        <v>38.549999999999997</v>
      </c>
      <c r="D27" s="3">
        <f t="shared" ref="D27:D31" si="4">C27*B27</f>
        <v>7324.4999999999991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222</v>
      </c>
      <c r="B28" s="4">
        <v>310</v>
      </c>
      <c r="C28" s="33">
        <v>38.6</v>
      </c>
      <c r="D28" s="3">
        <f t="shared" si="4"/>
        <v>11966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223</v>
      </c>
      <c r="B29" s="4">
        <v>100</v>
      </c>
      <c r="C29" s="33">
        <v>38.5</v>
      </c>
      <c r="D29" s="3">
        <f t="shared" si="4"/>
        <v>3850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224</v>
      </c>
      <c r="B30" s="4">
        <v>49</v>
      </c>
      <c r="C30" s="33">
        <v>38.35</v>
      </c>
      <c r="D30" s="3">
        <f t="shared" si="4"/>
        <v>1879.15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224</v>
      </c>
      <c r="B31" s="4">
        <v>51</v>
      </c>
      <c r="C31" s="33">
        <v>38.4</v>
      </c>
      <c r="D31" s="3">
        <f t="shared" si="4"/>
        <v>1958.3999999999999</v>
      </c>
      <c r="E31" s="4" t="s">
        <v>0</v>
      </c>
      <c r="F31" s="4" t="s">
        <v>1</v>
      </c>
    </row>
    <row r="32" spans="1:6" s="1" customFormat="1" ht="22" customHeight="1" x14ac:dyDescent="0.2">
      <c r="A32" s="16"/>
      <c r="B32" s="23">
        <f>SUM(B27:B31)</f>
        <v>700</v>
      </c>
      <c r="C32" s="34"/>
      <c r="D32" s="9">
        <f>SUM(D27:D31)</f>
        <v>26978.050000000003</v>
      </c>
      <c r="E32" s="8"/>
      <c r="F32" s="8"/>
    </row>
    <row r="33" spans="1:6" ht="22" customHeight="1" x14ac:dyDescent="0.2">
      <c r="A33" s="17" t="s">
        <v>227</v>
      </c>
      <c r="B33" s="24">
        <f>B5+B12+B18+B26+B32</f>
        <v>3800</v>
      </c>
      <c r="C33" s="35">
        <f>D33/B33</f>
        <v>38.806105263157896</v>
      </c>
      <c r="D33" s="19">
        <f>SUM(D5+D12+D18+D26+D32)</f>
        <v>147463.20000000001</v>
      </c>
      <c r="E33" s="18" t="s">
        <v>0</v>
      </c>
      <c r="F33" s="18" t="s">
        <v>1</v>
      </c>
    </row>
    <row r="38" spans="1:6" s="3" customFormat="1" ht="22" customHeight="1" x14ac:dyDescent="0.2">
      <c r="A38" s="7"/>
      <c r="B38" s="31"/>
      <c r="C38" s="33"/>
      <c r="E38" s="4"/>
      <c r="F38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009C-A81C-FB45-9155-67EBA3BBE45F}">
  <sheetPr>
    <tabColor theme="3" tint="0.89999084444715716"/>
    <pageSetUpPr fitToPage="1"/>
  </sheetPr>
  <dimension ref="A1:F44"/>
  <sheetViews>
    <sheetView topLeftCell="A30" workbookViewId="0">
      <selection activeCell="G31" sqref="G31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180</v>
      </c>
      <c r="B2" s="4">
        <v>200</v>
      </c>
      <c r="C2" s="33">
        <v>37.799999999999997</v>
      </c>
      <c r="D2" s="3">
        <f>C2*B2</f>
        <v>7559.9999999999991</v>
      </c>
      <c r="E2" s="4" t="s">
        <v>0</v>
      </c>
      <c r="F2" s="4" t="s">
        <v>1</v>
      </c>
    </row>
    <row r="3" spans="1:6" ht="22" customHeight="1" x14ac:dyDescent="0.2">
      <c r="A3" s="2" t="s">
        <v>181</v>
      </c>
      <c r="B3" s="4">
        <v>400</v>
      </c>
      <c r="C3" s="33">
        <v>37.950000000000003</v>
      </c>
      <c r="D3" s="3">
        <f t="shared" ref="D3:D5" si="0">C3*B3</f>
        <v>15180.000000000002</v>
      </c>
      <c r="E3" s="4" t="s">
        <v>0</v>
      </c>
      <c r="F3" s="4" t="s">
        <v>1</v>
      </c>
    </row>
    <row r="4" spans="1:6" ht="22" customHeight="1" x14ac:dyDescent="0.2">
      <c r="A4" s="2" t="s">
        <v>182</v>
      </c>
      <c r="B4" s="4">
        <v>100</v>
      </c>
      <c r="C4" s="33">
        <v>38.4</v>
      </c>
      <c r="D4" s="3">
        <f t="shared" si="0"/>
        <v>3840</v>
      </c>
      <c r="E4" s="4" t="s">
        <v>0</v>
      </c>
      <c r="F4" s="4" t="s">
        <v>1</v>
      </c>
    </row>
    <row r="5" spans="1:6" ht="22" customHeight="1" x14ac:dyDescent="0.2">
      <c r="A5" s="2" t="s">
        <v>183</v>
      </c>
      <c r="B5" s="4">
        <v>100</v>
      </c>
      <c r="C5" s="33">
        <v>38.450000000000003</v>
      </c>
      <c r="D5" s="3">
        <f t="shared" si="0"/>
        <v>3845.0000000000005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800</v>
      </c>
      <c r="C6" s="23"/>
      <c r="D6" s="9">
        <f>SUM(D2:D5)</f>
        <v>30425</v>
      </c>
      <c r="E6" s="8"/>
      <c r="F6" s="8"/>
    </row>
    <row r="7" spans="1:6" ht="22" customHeight="1" x14ac:dyDescent="0.2">
      <c r="A7" s="2" t="s">
        <v>184</v>
      </c>
      <c r="B7" s="4">
        <v>36</v>
      </c>
      <c r="C7" s="33">
        <v>35.950000000000003</v>
      </c>
      <c r="D7" s="3">
        <f t="shared" ref="D7:D15" si="1">C7*B7</f>
        <v>1294.2</v>
      </c>
      <c r="E7" s="4" t="s">
        <v>0</v>
      </c>
      <c r="F7" s="4" t="s">
        <v>1</v>
      </c>
    </row>
    <row r="8" spans="1:6" ht="22" customHeight="1" x14ac:dyDescent="0.2">
      <c r="A8" s="2" t="s">
        <v>184</v>
      </c>
      <c r="B8" s="4">
        <v>35</v>
      </c>
      <c r="C8" s="33">
        <v>36</v>
      </c>
      <c r="D8" s="3">
        <f t="shared" si="1"/>
        <v>1260</v>
      </c>
      <c r="E8" s="4" t="s">
        <v>0</v>
      </c>
      <c r="F8" s="4" t="s">
        <v>1</v>
      </c>
    </row>
    <row r="9" spans="1:6" ht="22" customHeight="1" x14ac:dyDescent="0.2">
      <c r="A9" s="2" t="s">
        <v>184</v>
      </c>
      <c r="B9" s="4">
        <v>129</v>
      </c>
      <c r="C9" s="33">
        <v>36.049999999999997</v>
      </c>
      <c r="D9" s="3">
        <f t="shared" si="1"/>
        <v>4650.45</v>
      </c>
      <c r="E9" s="4" t="s">
        <v>0</v>
      </c>
      <c r="F9" s="4" t="s">
        <v>1</v>
      </c>
    </row>
    <row r="10" spans="1:6" ht="22" customHeight="1" x14ac:dyDescent="0.2">
      <c r="A10" s="2" t="s">
        <v>185</v>
      </c>
      <c r="B10" s="4">
        <v>100</v>
      </c>
      <c r="C10" s="33">
        <v>36.1</v>
      </c>
      <c r="D10" s="3">
        <f t="shared" si="1"/>
        <v>3610</v>
      </c>
      <c r="E10" s="4" t="s">
        <v>0</v>
      </c>
      <c r="F10" s="4" t="s">
        <v>1</v>
      </c>
    </row>
    <row r="11" spans="1:6" ht="22" customHeight="1" x14ac:dyDescent="0.2">
      <c r="A11" s="2" t="s">
        <v>186</v>
      </c>
      <c r="B11" s="4">
        <v>200</v>
      </c>
      <c r="C11" s="33">
        <v>36.200000000000003</v>
      </c>
      <c r="D11" s="3">
        <f t="shared" si="1"/>
        <v>7240.0000000000009</v>
      </c>
      <c r="E11" s="4" t="s">
        <v>0</v>
      </c>
      <c r="F11" s="4" t="s">
        <v>1</v>
      </c>
    </row>
    <row r="12" spans="1:6" ht="22" customHeight="1" x14ac:dyDescent="0.2">
      <c r="A12" s="2" t="s">
        <v>187</v>
      </c>
      <c r="B12" s="4">
        <v>100</v>
      </c>
      <c r="C12" s="33">
        <v>36.200000000000003</v>
      </c>
      <c r="D12" s="3">
        <f t="shared" si="1"/>
        <v>3620.0000000000005</v>
      </c>
      <c r="E12" s="4" t="s">
        <v>0</v>
      </c>
      <c r="F12" s="4" t="s">
        <v>1</v>
      </c>
    </row>
    <row r="13" spans="1:6" ht="22" customHeight="1" x14ac:dyDescent="0.2">
      <c r="A13" s="2" t="s">
        <v>188</v>
      </c>
      <c r="B13" s="4">
        <v>100</v>
      </c>
      <c r="C13" s="33">
        <v>36.200000000000003</v>
      </c>
      <c r="D13" s="3">
        <f t="shared" si="1"/>
        <v>3620.0000000000005</v>
      </c>
      <c r="E13" s="4" t="s">
        <v>0</v>
      </c>
      <c r="F13" s="4" t="s">
        <v>1</v>
      </c>
    </row>
    <row r="14" spans="1:6" ht="22" customHeight="1" x14ac:dyDescent="0.2">
      <c r="A14" s="2" t="s">
        <v>189</v>
      </c>
      <c r="B14" s="4">
        <v>175</v>
      </c>
      <c r="C14" s="33">
        <v>36.049999999999997</v>
      </c>
      <c r="D14" s="3">
        <f t="shared" si="1"/>
        <v>6308.7499999999991</v>
      </c>
      <c r="E14" s="4" t="s">
        <v>0</v>
      </c>
      <c r="F14" s="4" t="s">
        <v>1</v>
      </c>
    </row>
    <row r="15" spans="1:6" ht="22" customHeight="1" x14ac:dyDescent="0.2">
      <c r="A15" s="2" t="s">
        <v>189</v>
      </c>
      <c r="B15" s="4">
        <v>25</v>
      </c>
      <c r="C15" s="33">
        <v>36.049999999999997</v>
      </c>
      <c r="D15" s="3">
        <f t="shared" si="1"/>
        <v>901.24999999999989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SUM(B7:B15)</f>
        <v>900</v>
      </c>
      <c r="C16" s="34"/>
      <c r="D16" s="9">
        <f>SUM(D7:D15)</f>
        <v>32504.65</v>
      </c>
      <c r="E16" s="8"/>
      <c r="F16" s="8"/>
    </row>
    <row r="17" spans="1:6" ht="22" customHeight="1" x14ac:dyDescent="0.2">
      <c r="A17" s="2" t="s">
        <v>190</v>
      </c>
      <c r="B17" s="4">
        <v>100</v>
      </c>
      <c r="C17" s="33">
        <v>36.65</v>
      </c>
      <c r="D17" s="3">
        <f t="shared" ref="D17:D24" si="2">C17*B17</f>
        <v>3665</v>
      </c>
      <c r="E17" s="4" t="s">
        <v>0</v>
      </c>
      <c r="F17" s="4" t="s">
        <v>1</v>
      </c>
    </row>
    <row r="18" spans="1:6" ht="22" customHeight="1" x14ac:dyDescent="0.2">
      <c r="A18" s="2" t="s">
        <v>191</v>
      </c>
      <c r="B18" s="4">
        <v>100</v>
      </c>
      <c r="C18" s="33">
        <v>36.5</v>
      </c>
      <c r="D18" s="3">
        <f t="shared" si="2"/>
        <v>3650</v>
      </c>
      <c r="E18" s="4" t="s">
        <v>0</v>
      </c>
      <c r="F18" s="4" t="s">
        <v>1</v>
      </c>
    </row>
    <row r="19" spans="1:6" ht="22" customHeight="1" x14ac:dyDescent="0.2">
      <c r="A19" s="2" t="s">
        <v>192</v>
      </c>
      <c r="B19" s="4">
        <v>100</v>
      </c>
      <c r="C19" s="33">
        <v>36.450000000000003</v>
      </c>
      <c r="D19" s="3">
        <f t="shared" si="2"/>
        <v>3645.0000000000005</v>
      </c>
      <c r="E19" s="4" t="s">
        <v>0</v>
      </c>
      <c r="F19" s="4" t="s">
        <v>1</v>
      </c>
    </row>
    <row r="20" spans="1:6" ht="22" customHeight="1" x14ac:dyDescent="0.2">
      <c r="A20" s="2" t="s">
        <v>193</v>
      </c>
      <c r="B20" s="4">
        <v>100</v>
      </c>
      <c r="C20" s="33">
        <v>36.299999999999997</v>
      </c>
      <c r="D20" s="3">
        <f t="shared" si="2"/>
        <v>3629.9999999999995</v>
      </c>
      <c r="E20" s="4" t="s">
        <v>0</v>
      </c>
      <c r="F20" s="4" t="s">
        <v>1</v>
      </c>
    </row>
    <row r="21" spans="1:6" ht="22" customHeight="1" x14ac:dyDescent="0.2">
      <c r="A21" s="2" t="s">
        <v>194</v>
      </c>
      <c r="B21" s="4">
        <v>100</v>
      </c>
      <c r="C21" s="33">
        <v>36.25</v>
      </c>
      <c r="D21" s="3">
        <f t="shared" si="2"/>
        <v>3625</v>
      </c>
      <c r="E21" s="4" t="s">
        <v>0</v>
      </c>
      <c r="F21" s="4" t="s">
        <v>1</v>
      </c>
    </row>
    <row r="22" spans="1:6" ht="22" customHeight="1" x14ac:dyDescent="0.2">
      <c r="A22" s="2" t="s">
        <v>195</v>
      </c>
      <c r="B22" s="4">
        <v>100</v>
      </c>
      <c r="C22" s="33">
        <v>36.25</v>
      </c>
      <c r="D22" s="3">
        <f t="shared" si="2"/>
        <v>3625</v>
      </c>
      <c r="E22" s="4" t="s">
        <v>0</v>
      </c>
      <c r="F22" s="4" t="s">
        <v>1</v>
      </c>
    </row>
    <row r="23" spans="1:6" ht="22" customHeight="1" x14ac:dyDescent="0.2">
      <c r="A23" s="2" t="s">
        <v>196</v>
      </c>
      <c r="B23" s="4">
        <v>100</v>
      </c>
      <c r="C23" s="33">
        <v>36.299999999999997</v>
      </c>
      <c r="D23" s="3">
        <f t="shared" si="2"/>
        <v>3629.9999999999995</v>
      </c>
      <c r="E23" s="4" t="s">
        <v>0</v>
      </c>
      <c r="F23" s="4" t="s">
        <v>1</v>
      </c>
    </row>
    <row r="24" spans="1:6" ht="22" customHeight="1" x14ac:dyDescent="0.2">
      <c r="A24" s="2" t="s">
        <v>197</v>
      </c>
      <c r="B24" s="4">
        <v>100</v>
      </c>
      <c r="C24" s="33">
        <v>36.4</v>
      </c>
      <c r="D24" s="3">
        <f t="shared" si="2"/>
        <v>3640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SUM(B17:B24)</f>
        <v>800</v>
      </c>
      <c r="C25" s="34"/>
      <c r="D25" s="9">
        <f>SUM(D17:D24)</f>
        <v>29110</v>
      </c>
      <c r="E25" s="8"/>
      <c r="F25" s="8"/>
    </row>
    <row r="26" spans="1:6" ht="22" customHeight="1" x14ac:dyDescent="0.2">
      <c r="A26" s="2" t="s">
        <v>198</v>
      </c>
      <c r="B26" s="4">
        <v>71</v>
      </c>
      <c r="C26" s="33">
        <v>37</v>
      </c>
      <c r="D26" s="3">
        <f t="shared" ref="D26:D34" si="3">C26*B26</f>
        <v>2627</v>
      </c>
      <c r="E26" s="4" t="s">
        <v>0</v>
      </c>
      <c r="F26" s="4" t="s">
        <v>1</v>
      </c>
    </row>
    <row r="27" spans="1:6" ht="22" customHeight="1" x14ac:dyDescent="0.2">
      <c r="A27" s="2" t="s">
        <v>198</v>
      </c>
      <c r="B27" s="4">
        <v>100</v>
      </c>
      <c r="C27" s="33">
        <v>37.049999999999997</v>
      </c>
      <c r="D27" s="3">
        <f t="shared" si="3"/>
        <v>3704.9999999999995</v>
      </c>
      <c r="E27" s="4" t="s">
        <v>0</v>
      </c>
      <c r="F27" s="4" t="s">
        <v>1</v>
      </c>
    </row>
    <row r="28" spans="1:6" ht="22" customHeight="1" x14ac:dyDescent="0.2">
      <c r="A28" s="2" t="s">
        <v>198</v>
      </c>
      <c r="B28" s="4">
        <v>29</v>
      </c>
      <c r="C28" s="33">
        <v>37.1</v>
      </c>
      <c r="D28" s="3">
        <f t="shared" si="3"/>
        <v>1075.9000000000001</v>
      </c>
      <c r="E28" s="4" t="s">
        <v>0</v>
      </c>
      <c r="F28" s="4" t="s">
        <v>1</v>
      </c>
    </row>
    <row r="29" spans="1:6" ht="22" customHeight="1" x14ac:dyDescent="0.2">
      <c r="A29" s="2" t="s">
        <v>199</v>
      </c>
      <c r="B29" s="4">
        <v>100</v>
      </c>
      <c r="C29" s="33">
        <v>36.950000000000003</v>
      </c>
      <c r="D29" s="3">
        <f t="shared" si="3"/>
        <v>3695.0000000000005</v>
      </c>
      <c r="E29" s="4" t="s">
        <v>0</v>
      </c>
      <c r="F29" s="4" t="s">
        <v>1</v>
      </c>
    </row>
    <row r="30" spans="1:6" ht="22" customHeight="1" x14ac:dyDescent="0.2">
      <c r="A30" s="2" t="s">
        <v>200</v>
      </c>
      <c r="B30" s="4">
        <v>100</v>
      </c>
      <c r="C30" s="33">
        <v>36.950000000000003</v>
      </c>
      <c r="D30" s="3">
        <f t="shared" si="3"/>
        <v>3695.0000000000005</v>
      </c>
      <c r="E30" s="4" t="s">
        <v>0</v>
      </c>
      <c r="F30" s="4" t="s">
        <v>1</v>
      </c>
    </row>
    <row r="31" spans="1:6" ht="22" customHeight="1" x14ac:dyDescent="0.2">
      <c r="A31" s="2" t="s">
        <v>201</v>
      </c>
      <c r="B31" s="4">
        <v>100</v>
      </c>
      <c r="C31" s="33">
        <v>36.950000000000003</v>
      </c>
      <c r="D31" s="3">
        <f t="shared" si="3"/>
        <v>3695.0000000000005</v>
      </c>
      <c r="E31" s="4" t="s">
        <v>0</v>
      </c>
      <c r="F31" s="4" t="s">
        <v>1</v>
      </c>
    </row>
    <row r="32" spans="1:6" ht="22" customHeight="1" x14ac:dyDescent="0.2">
      <c r="A32" s="2" t="s">
        <v>202</v>
      </c>
      <c r="B32" s="4">
        <v>100</v>
      </c>
      <c r="C32" s="33">
        <v>37.25</v>
      </c>
      <c r="D32" s="3">
        <f t="shared" si="3"/>
        <v>3725</v>
      </c>
      <c r="E32" s="4" t="s">
        <v>0</v>
      </c>
      <c r="F32" s="4" t="s">
        <v>1</v>
      </c>
    </row>
    <row r="33" spans="1:6" ht="22" customHeight="1" x14ac:dyDescent="0.2">
      <c r="A33" s="2" t="s">
        <v>203</v>
      </c>
      <c r="B33" s="4">
        <v>184</v>
      </c>
      <c r="C33" s="33">
        <v>37.200000000000003</v>
      </c>
      <c r="D33" s="3">
        <f t="shared" si="3"/>
        <v>6844.8</v>
      </c>
      <c r="E33" s="4" t="s">
        <v>0</v>
      </c>
      <c r="F33" s="4" t="s">
        <v>1</v>
      </c>
    </row>
    <row r="34" spans="1:6" ht="22" customHeight="1" x14ac:dyDescent="0.2">
      <c r="A34" s="2" t="s">
        <v>203</v>
      </c>
      <c r="B34" s="4">
        <v>16</v>
      </c>
      <c r="C34" s="33">
        <v>37.25</v>
      </c>
      <c r="D34" s="3">
        <f t="shared" si="3"/>
        <v>596</v>
      </c>
      <c r="E34" s="4" t="s">
        <v>0</v>
      </c>
      <c r="F34" s="4" t="s">
        <v>1</v>
      </c>
    </row>
    <row r="35" spans="1:6" ht="22" customHeight="1" x14ac:dyDescent="0.2">
      <c r="A35" s="16"/>
      <c r="B35" s="23">
        <f>SUM(B26:B34)</f>
        <v>800</v>
      </c>
      <c r="C35" s="34"/>
      <c r="D35" s="9">
        <f>SUM(D26:D34)</f>
        <v>29658.7</v>
      </c>
      <c r="E35" s="8"/>
      <c r="F35" s="8"/>
    </row>
    <row r="36" spans="1:6" s="1" customFormat="1" ht="22" customHeight="1" x14ac:dyDescent="0.2">
      <c r="A36" s="2" t="s">
        <v>204</v>
      </c>
      <c r="B36" s="4">
        <v>400</v>
      </c>
      <c r="C36" s="33">
        <v>37.35</v>
      </c>
      <c r="D36" s="3">
        <f t="shared" ref="D36:D37" si="4">C36*B36</f>
        <v>14940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205</v>
      </c>
      <c r="B37" s="4">
        <v>300</v>
      </c>
      <c r="C37" s="33">
        <v>38</v>
      </c>
      <c r="D37" s="3">
        <f t="shared" si="4"/>
        <v>11400</v>
      </c>
      <c r="E37" s="4" t="s">
        <v>0</v>
      </c>
      <c r="F37" s="4" t="s">
        <v>1</v>
      </c>
    </row>
    <row r="38" spans="1:6" s="1" customFormat="1" ht="22" customHeight="1" x14ac:dyDescent="0.2">
      <c r="A38" s="16"/>
      <c r="B38" s="23">
        <f>SUM(B36:B37)</f>
        <v>700</v>
      </c>
      <c r="C38" s="34"/>
      <c r="D38" s="9">
        <f>SUM(D36:D37)</f>
        <v>26340</v>
      </c>
      <c r="E38" s="8"/>
      <c r="F38" s="8"/>
    </row>
    <row r="39" spans="1:6" ht="22" customHeight="1" x14ac:dyDescent="0.2">
      <c r="A39" s="17" t="s">
        <v>179</v>
      </c>
      <c r="B39" s="24">
        <f>B6+B16+B25+B35+B38</f>
        <v>4000</v>
      </c>
      <c r="C39" s="35">
        <f>D39/B39</f>
        <v>37.009587499999995</v>
      </c>
      <c r="D39" s="19">
        <f>SUM(D6+D16+D25+D35+D38)</f>
        <v>148038.34999999998</v>
      </c>
      <c r="E39" s="18" t="s">
        <v>0</v>
      </c>
      <c r="F39" s="18" t="s">
        <v>1</v>
      </c>
    </row>
    <row r="44" spans="1:6" s="3" customFormat="1" ht="22" customHeight="1" x14ac:dyDescent="0.2">
      <c r="A44" s="7"/>
      <c r="B44" s="31"/>
      <c r="C44" s="33"/>
      <c r="E44" s="4"/>
      <c r="F44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DAF5-1383-4348-9DFB-C7F44FA7AE0B}">
  <sheetPr>
    <tabColor theme="3" tint="0.89999084444715716"/>
    <pageSetUpPr fitToPage="1"/>
  </sheetPr>
  <dimension ref="A1:F40"/>
  <sheetViews>
    <sheetView workbookViewId="0">
      <selection activeCell="B10" sqref="B1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/>
      <c r="B2" s="4"/>
    </row>
    <row r="3" spans="1:6" ht="22" customHeight="1" x14ac:dyDescent="0.2">
      <c r="A3" s="2" t="s">
        <v>178</v>
      </c>
      <c r="B3" s="4"/>
    </row>
    <row r="4" spans="1:6" ht="22" customHeight="1" x14ac:dyDescent="0.2">
      <c r="A4" s="46"/>
      <c r="B4" s="47"/>
      <c r="C4" s="47"/>
      <c r="D4" s="48"/>
      <c r="E4" s="49"/>
      <c r="F4" s="49"/>
    </row>
    <row r="5" spans="1:6" ht="22" customHeight="1" x14ac:dyDescent="0.2">
      <c r="A5" s="2"/>
      <c r="B5" s="4"/>
    </row>
    <row r="6" spans="1:6" ht="22" customHeight="1" x14ac:dyDescent="0.2">
      <c r="A6" s="2"/>
      <c r="B6" s="4"/>
    </row>
    <row r="7" spans="1:6" ht="22" customHeight="1" x14ac:dyDescent="0.2">
      <c r="A7" s="2"/>
      <c r="B7" s="4"/>
    </row>
    <row r="8" spans="1:6" ht="22" customHeight="1" x14ac:dyDescent="0.2">
      <c r="A8" s="2"/>
      <c r="B8" s="4"/>
    </row>
    <row r="9" spans="1:6" ht="22" customHeight="1" x14ac:dyDescent="0.2">
      <c r="A9" s="2"/>
      <c r="B9" s="4"/>
    </row>
    <row r="10" spans="1:6" ht="22" customHeight="1" x14ac:dyDescent="0.2">
      <c r="A10" s="2"/>
      <c r="B10" s="4"/>
    </row>
    <row r="11" spans="1:6" ht="22" customHeight="1" x14ac:dyDescent="0.2">
      <c r="A11" s="2"/>
      <c r="B11" s="4"/>
    </row>
    <row r="12" spans="1:6" ht="22" customHeight="1" x14ac:dyDescent="0.2">
      <c r="A12" s="2"/>
      <c r="B12" s="4"/>
    </row>
    <row r="13" spans="1:6" ht="22" customHeight="1" x14ac:dyDescent="0.2">
      <c r="A13" s="2"/>
      <c r="B13" s="4"/>
    </row>
    <row r="14" spans="1:6" ht="22" customHeight="1" x14ac:dyDescent="0.2">
      <c r="A14" s="1"/>
      <c r="B14" s="47"/>
      <c r="C14" s="50"/>
      <c r="D14" s="48"/>
      <c r="E14" s="49"/>
      <c r="F14" s="49"/>
    </row>
    <row r="15" spans="1:6" ht="22" customHeight="1" x14ac:dyDescent="0.2">
      <c r="A15" s="2"/>
      <c r="B15" s="4"/>
    </row>
    <row r="16" spans="1:6" ht="22" customHeight="1" x14ac:dyDescent="0.2">
      <c r="A16" s="2"/>
      <c r="B16" s="4"/>
    </row>
    <row r="17" spans="1:6" ht="22" customHeight="1" x14ac:dyDescent="0.2">
      <c r="A17" s="2"/>
      <c r="B17" s="4"/>
    </row>
    <row r="18" spans="1:6" ht="22" customHeight="1" x14ac:dyDescent="0.2">
      <c r="A18" s="2"/>
      <c r="B18" s="4"/>
    </row>
    <row r="19" spans="1:6" ht="22" customHeight="1" x14ac:dyDescent="0.2">
      <c r="A19" s="1"/>
      <c r="B19" s="47"/>
      <c r="C19" s="50"/>
      <c r="D19" s="48"/>
      <c r="E19" s="49"/>
      <c r="F19" s="49"/>
    </row>
    <row r="20" spans="1:6" ht="22" customHeight="1" x14ac:dyDescent="0.2">
      <c r="A20" s="2"/>
      <c r="B20" s="4"/>
    </row>
    <row r="21" spans="1:6" ht="22" customHeight="1" x14ac:dyDescent="0.2">
      <c r="A21" s="2"/>
      <c r="B21" s="4"/>
    </row>
    <row r="22" spans="1:6" ht="22" customHeight="1" x14ac:dyDescent="0.2">
      <c r="A22" s="2"/>
      <c r="B22" s="4"/>
    </row>
    <row r="23" spans="1:6" ht="22" customHeight="1" x14ac:dyDescent="0.2">
      <c r="A23" s="2"/>
      <c r="B23" s="4"/>
    </row>
    <row r="24" spans="1:6" ht="22" customHeight="1" x14ac:dyDescent="0.2">
      <c r="A24" s="2"/>
      <c r="B24" s="4"/>
    </row>
    <row r="25" spans="1:6" ht="22" customHeight="1" x14ac:dyDescent="0.2">
      <c r="A25" s="2"/>
      <c r="B25" s="4"/>
    </row>
    <row r="26" spans="1:6" ht="22" customHeight="1" x14ac:dyDescent="0.2">
      <c r="A26" s="2"/>
      <c r="B26" s="4"/>
    </row>
    <row r="27" spans="1:6" ht="22" customHeight="1" x14ac:dyDescent="0.2">
      <c r="A27" s="1"/>
      <c r="B27" s="47"/>
      <c r="C27" s="50"/>
      <c r="D27" s="48"/>
      <c r="E27" s="49"/>
      <c r="F27" s="49"/>
    </row>
    <row r="28" spans="1:6" s="1" customFormat="1" ht="22" customHeight="1" x14ac:dyDescent="0.2">
      <c r="A28" s="2"/>
      <c r="B28" s="4"/>
      <c r="C28" s="33"/>
      <c r="D28" s="3"/>
      <c r="E28" s="4"/>
      <c r="F28" s="4"/>
    </row>
    <row r="29" spans="1:6" s="1" customFormat="1" ht="22" customHeight="1" x14ac:dyDescent="0.2">
      <c r="A29" s="2"/>
      <c r="B29" s="4"/>
      <c r="C29" s="33"/>
      <c r="D29" s="3"/>
      <c r="E29" s="4"/>
      <c r="F29" s="4"/>
    </row>
    <row r="30" spans="1:6" s="1" customFormat="1" ht="22" customHeight="1" x14ac:dyDescent="0.2">
      <c r="A30" s="2"/>
      <c r="B30" s="4"/>
      <c r="C30" s="33"/>
      <c r="D30" s="3"/>
      <c r="E30" s="4"/>
      <c r="F30" s="4"/>
    </row>
    <row r="31" spans="1:6" s="1" customFormat="1" ht="22" customHeight="1" x14ac:dyDescent="0.2">
      <c r="A31" s="2"/>
      <c r="B31" s="4"/>
      <c r="C31" s="33"/>
      <c r="D31" s="3"/>
      <c r="E31" s="4"/>
      <c r="F31" s="4"/>
    </row>
    <row r="32" spans="1:6" s="1" customFormat="1" ht="22" customHeight="1" x14ac:dyDescent="0.2">
      <c r="A32" s="2"/>
      <c r="B32" s="4"/>
      <c r="C32" s="33"/>
      <c r="D32" s="3"/>
      <c r="E32" s="4"/>
      <c r="F32" s="4"/>
    </row>
    <row r="33" spans="1:6" s="1" customFormat="1" ht="22" customHeight="1" x14ac:dyDescent="0.2">
      <c r="A33" s="2"/>
      <c r="B33" s="4"/>
      <c r="C33" s="33"/>
      <c r="D33" s="3"/>
      <c r="E33" s="4"/>
      <c r="F33" s="4"/>
    </row>
    <row r="34" spans="1:6" s="1" customFormat="1" ht="22" customHeight="1" x14ac:dyDescent="0.2">
      <c r="B34" s="47"/>
      <c r="C34" s="50"/>
      <c r="D34" s="48"/>
      <c r="E34" s="49"/>
      <c r="F34" s="49"/>
    </row>
    <row r="35" spans="1:6" ht="22" customHeight="1" x14ac:dyDescent="0.2">
      <c r="A35" s="51"/>
      <c r="B35" s="52"/>
      <c r="C35" s="53"/>
      <c r="D35" s="54"/>
      <c r="E35" s="55"/>
      <c r="F35" s="55"/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Summary</vt:lpstr>
      <vt:lpstr>KW 31 -- 28.07.-01.08.25</vt:lpstr>
      <vt:lpstr>KW 30 -- 21.-25.07.25</vt:lpstr>
      <vt:lpstr>KW 29 -- 14.-18.07.25</vt:lpstr>
      <vt:lpstr>KW 28 -- 07.-11.07.25</vt:lpstr>
      <vt:lpstr>KW 27 -- 30.06.-04.07.25</vt:lpstr>
      <vt:lpstr>KW 26 -- 23.-27.06.25</vt:lpstr>
      <vt:lpstr>KW 24 und KW 25 - Pause wg. HV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  <vt:lpstr>'KW 24 und KW 25 - Pause wg. HV'!Druckbereich</vt:lpstr>
      <vt:lpstr>'KW 26 -- 23.-27.06.25'!Druckbereich</vt:lpstr>
      <vt:lpstr>'KW 27 -- 30.06.-04.07.25'!Druckbereich</vt:lpstr>
      <vt:lpstr>'KW 28 -- 07.-11.07.25'!Druckbereich</vt:lpstr>
      <vt:lpstr>'KW 29 -- 14.-18.07.25'!Druckbereich</vt:lpstr>
      <vt:lpstr>'KW 30 -- 21.-25.07.25'!Druckbereich</vt:lpstr>
      <vt:lpstr>'KW 31 -- 28.07.-01.08.25'!Druckbereich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2025-08-06T22:24:30Z</dcterms:modified>
</cp:coreProperties>
</file>