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jennideffert/DRAG Dropbox/Jenni Deffert/10. DRAG/1 - Gesellschaft/1.4 Börse, Investor Relations/Aktienrückkauf/Aktienrückkauf 2025/Auflistung Homepage/"/>
    </mc:Choice>
  </mc:AlternateContent>
  <xr:revisionPtr revIDLastSave="0" documentId="13_ncr:1_{70D009EF-7AAE-8240-A07F-4AFD1590899D}" xr6:coauthVersionLast="47" xr6:coauthVersionMax="47" xr10:uidLastSave="{00000000-0000-0000-0000-000000000000}"/>
  <bookViews>
    <workbookView xWindow="7360" yWindow="6920" windowWidth="22060" windowHeight="13500" xr2:uid="{2712609F-FBC0-4EF5-8A5D-BF2891071273}"/>
  </bookViews>
  <sheets>
    <sheet name="Summary" sheetId="2" r:id="rId1"/>
    <sheet name="KW 28 -- 07.-11.07.25" sheetId="31" r:id="rId2"/>
    <sheet name="KW 27 -- 30.06.-04.07.25" sheetId="30" r:id="rId3"/>
    <sheet name="KW 26 -- 23.-27.06.25" sheetId="29" r:id="rId4"/>
    <sheet name="KW 24 und KW 25 - Pause wg. HV" sheetId="28" r:id="rId5"/>
    <sheet name="KW 23 -- 02.-06.06.25" sheetId="27" r:id="rId6"/>
    <sheet name="KW 22 -- 26.-30.05.25" sheetId="26" r:id="rId7"/>
    <sheet name="KW 21 -- 19.-23.05.25" sheetId="25" r:id="rId8"/>
    <sheet name="KW 20 -- 12.-16.05.25" sheetId="24" r:id="rId9"/>
    <sheet name="KW 19 -- 05.-09.05.25" sheetId="23" r:id="rId10"/>
    <sheet name="KW 18 -- 28.04.-02.05.25" sheetId="22" r:id="rId11"/>
    <sheet name="KW 17 -- 25.04.25" sheetId="20" r:id="rId12"/>
  </sheets>
  <definedNames>
    <definedName name="_xlnm.Print_Area" localSheetId="11">'KW 17 -- 25.04.25'!$A$1:$F$7</definedName>
    <definedName name="_xlnm.Print_Area" localSheetId="10">'KW 18 -- 28.04.-02.05.25'!$A$1:$F$25</definedName>
    <definedName name="_xlnm.Print_Area" localSheetId="9">'KW 19 -- 05.-09.05.25'!$A$1:$F$45</definedName>
    <definedName name="_xlnm.Print_Area" localSheetId="8">'KW 20 -- 12.-16.05.25'!$A$1:$F$32</definedName>
    <definedName name="_xlnm.Print_Area" localSheetId="7">'KW 21 -- 19.-23.05.25'!$A$1:$F$48</definedName>
    <definedName name="_xlnm.Print_Area" localSheetId="6">'KW 22 -- 26.-30.05.25'!$A$1:$F$48</definedName>
    <definedName name="_xlnm.Print_Area" localSheetId="5">'KW 23 -- 02.-06.06.25'!$A$1:$F$35</definedName>
    <definedName name="_xlnm.Print_Area" localSheetId="4">'KW 24 und KW 25 - Pause wg. HV'!$A$1:$F$35</definedName>
    <definedName name="_xlnm.Print_Area" localSheetId="3">'KW 26 -- 23.-27.06.25'!$A$1:$F$39</definedName>
    <definedName name="_xlnm.Print_Area" localSheetId="2">'KW 27 -- 30.06.-04.07.25'!$A$1:$F$33</definedName>
    <definedName name="_xlnm.Print_Area" localSheetId="1">'KW 28 -- 07.-11.07.25'!$A$1:$F$19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E11" i="2"/>
  <c r="D11" i="2"/>
  <c r="C11" i="2"/>
  <c r="D17" i="31"/>
  <c r="D16" i="31"/>
  <c r="D15" i="31"/>
  <c r="D13" i="31"/>
  <c r="D12" i="31"/>
  <c r="D10" i="31"/>
  <c r="D9" i="31"/>
  <c r="D7" i="31"/>
  <c r="D5" i="31"/>
  <c r="D4" i="31"/>
  <c r="D3" i="31"/>
  <c r="D2" i="31"/>
  <c r="B18" i="31" l="1"/>
  <c r="B14" i="31"/>
  <c r="B11" i="31"/>
  <c r="D11" i="31"/>
  <c r="B8" i="31"/>
  <c r="B6" i="31"/>
  <c r="F10" i="2"/>
  <c r="E10" i="2"/>
  <c r="D10" i="2"/>
  <c r="C10" i="2"/>
  <c r="D31" i="30"/>
  <c r="D30" i="30"/>
  <c r="D29" i="30"/>
  <c r="D28" i="30"/>
  <c r="D27" i="30"/>
  <c r="D25" i="30"/>
  <c r="D24" i="30"/>
  <c r="D23" i="30"/>
  <c r="D22" i="30"/>
  <c r="D21" i="30"/>
  <c r="D20" i="30"/>
  <c r="D19" i="30"/>
  <c r="D17" i="30"/>
  <c r="D16" i="30"/>
  <c r="D15" i="30"/>
  <c r="D14" i="30"/>
  <c r="D13" i="30"/>
  <c r="D11" i="30"/>
  <c r="D10" i="30"/>
  <c r="D9" i="30"/>
  <c r="D8" i="30"/>
  <c r="D7" i="30"/>
  <c r="D6" i="30"/>
  <c r="D4" i="30"/>
  <c r="D3" i="30"/>
  <c r="D2" i="30"/>
  <c r="D14" i="31" l="1"/>
  <c r="D8" i="31"/>
  <c r="D6" i="31"/>
  <c r="B19" i="31"/>
  <c r="D18" i="31"/>
  <c r="B32" i="30"/>
  <c r="D32" i="30"/>
  <c r="B26" i="30"/>
  <c r="B18" i="30"/>
  <c r="B12" i="30"/>
  <c r="B5" i="30"/>
  <c r="D5" i="30"/>
  <c r="F9" i="2"/>
  <c r="E9" i="2"/>
  <c r="D9" i="2"/>
  <c r="C9" i="2"/>
  <c r="D37" i="29"/>
  <c r="D36" i="29"/>
  <c r="D34" i="29"/>
  <c r="D33" i="29"/>
  <c r="D32" i="29"/>
  <c r="D31" i="29"/>
  <c r="D30" i="29"/>
  <c r="D29" i="29"/>
  <c r="D28" i="29"/>
  <c r="D27" i="29"/>
  <c r="D26" i="29"/>
  <c r="D24" i="29"/>
  <c r="D23" i="29"/>
  <c r="D22" i="29"/>
  <c r="D21" i="29"/>
  <c r="D20" i="29"/>
  <c r="D19" i="29"/>
  <c r="D18" i="29"/>
  <c r="D17" i="29"/>
  <c r="D15" i="29"/>
  <c r="D14" i="29"/>
  <c r="D13" i="29"/>
  <c r="D12" i="29"/>
  <c r="D11" i="29"/>
  <c r="D10" i="29"/>
  <c r="D9" i="29"/>
  <c r="D8" i="29"/>
  <c r="D7" i="29"/>
  <c r="D5" i="29"/>
  <c r="D4" i="29"/>
  <c r="D3" i="29"/>
  <c r="D2" i="29"/>
  <c r="B38" i="29"/>
  <c r="B35" i="29"/>
  <c r="B25" i="29"/>
  <c r="B16" i="29"/>
  <c r="B6" i="29"/>
  <c r="E8" i="2"/>
  <c r="D8" i="2"/>
  <c r="C8" i="2"/>
  <c r="D33" i="27"/>
  <c r="D32" i="27"/>
  <c r="D31" i="27"/>
  <c r="D30" i="27"/>
  <c r="D29" i="27"/>
  <c r="D28" i="27"/>
  <c r="D26" i="27"/>
  <c r="D25" i="27"/>
  <c r="D24" i="27"/>
  <c r="D23" i="27"/>
  <c r="D22" i="27"/>
  <c r="D21" i="27"/>
  <c r="D20" i="27"/>
  <c r="D18" i="27"/>
  <c r="D17" i="27"/>
  <c r="D16" i="27"/>
  <c r="D15" i="27"/>
  <c r="D13" i="27"/>
  <c r="D12" i="27"/>
  <c r="D11" i="27"/>
  <c r="D10" i="27"/>
  <c r="D9" i="27"/>
  <c r="D8" i="27"/>
  <c r="D7" i="27"/>
  <c r="D6" i="27"/>
  <c r="D5" i="27"/>
  <c r="D3" i="27"/>
  <c r="D2" i="27"/>
  <c r="B34" i="27"/>
  <c r="B27" i="27"/>
  <c r="B19" i="27"/>
  <c r="B14" i="27"/>
  <c r="B4" i="27"/>
  <c r="D19" i="31" l="1"/>
  <c r="C19" i="31" s="1"/>
  <c r="D26" i="30"/>
  <c r="D18" i="30"/>
  <c r="B33" i="30"/>
  <c r="D12" i="30"/>
  <c r="D6" i="29"/>
  <c r="B39" i="29"/>
  <c r="D38" i="29"/>
  <c r="D35" i="29"/>
  <c r="D16" i="29"/>
  <c r="D25" i="29"/>
  <c r="D34" i="27"/>
  <c r="D19" i="27"/>
  <c r="B35" i="27"/>
  <c r="D27" i="27"/>
  <c r="D14" i="27"/>
  <c r="D4" i="27"/>
  <c r="D33" i="30" l="1"/>
  <c r="C33" i="30" s="1"/>
  <c r="D39" i="29"/>
  <c r="C39" i="29" s="1"/>
  <c r="D35" i="27"/>
  <c r="C35" i="27" s="1"/>
  <c r="E7" i="2" l="1"/>
  <c r="D7" i="2"/>
  <c r="C7" i="2"/>
  <c r="D46" i="26"/>
  <c r="D45" i="26"/>
  <c r="D44" i="26"/>
  <c r="D43" i="26"/>
  <c r="D42" i="26"/>
  <c r="D41" i="26"/>
  <c r="D40" i="26"/>
  <c r="D39" i="26"/>
  <c r="D38" i="26"/>
  <c r="D37" i="26"/>
  <c r="D36" i="26"/>
  <c r="D35" i="26"/>
  <c r="D33" i="26"/>
  <c r="D32" i="26"/>
  <c r="D31" i="26"/>
  <c r="D30" i="26"/>
  <c r="D29" i="26"/>
  <c r="D27" i="26"/>
  <c r="D26" i="26"/>
  <c r="D25" i="26"/>
  <c r="D24" i="26"/>
  <c r="D23" i="26"/>
  <c r="D21" i="26"/>
  <c r="D20" i="26"/>
  <c r="D19" i="26"/>
  <c r="D18" i="26"/>
  <c r="D17" i="26"/>
  <c r="D16" i="26"/>
  <c r="D15" i="26"/>
  <c r="D14" i="26"/>
  <c r="D13" i="26"/>
  <c r="D12" i="26"/>
  <c r="D10" i="26"/>
  <c r="D9" i="26"/>
  <c r="D8" i="26"/>
  <c r="D7" i="26"/>
  <c r="D6" i="26"/>
  <c r="D5" i="26"/>
  <c r="D4" i="26"/>
  <c r="D3" i="26"/>
  <c r="D2" i="26"/>
  <c r="B47" i="26" l="1"/>
  <c r="B34" i="26"/>
  <c r="B28" i="26"/>
  <c r="B22" i="26"/>
  <c r="B11" i="26"/>
  <c r="E6" i="2"/>
  <c r="D6" i="2"/>
  <c r="C6" i="2"/>
  <c r="D46" i="25"/>
  <c r="D45" i="25"/>
  <c r="D44" i="25"/>
  <c r="D43" i="25"/>
  <c r="D42" i="25"/>
  <c r="D41" i="25"/>
  <c r="D40" i="25"/>
  <c r="D39" i="25"/>
  <c r="D38" i="25"/>
  <c r="D37" i="25"/>
  <c r="D35" i="25"/>
  <c r="D34" i="25"/>
  <c r="D33" i="25"/>
  <c r="D32" i="25"/>
  <c r="D31" i="25"/>
  <c r="D30" i="25"/>
  <c r="D29" i="25"/>
  <c r="D28" i="25"/>
  <c r="D26" i="25"/>
  <c r="D25" i="25"/>
  <c r="D24" i="25"/>
  <c r="D23" i="25"/>
  <c r="D22" i="25"/>
  <c r="D21" i="25"/>
  <c r="D20" i="25"/>
  <c r="D19" i="25"/>
  <c r="D18" i="25"/>
  <c r="D17" i="25"/>
  <c r="D15" i="25"/>
  <c r="D14" i="25"/>
  <c r="D13" i="25"/>
  <c r="D12" i="25"/>
  <c r="D11" i="25"/>
  <c r="D10" i="25"/>
  <c r="D9" i="25"/>
  <c r="D7" i="25"/>
  <c r="D6" i="25"/>
  <c r="D5" i="25"/>
  <c r="D4" i="25"/>
  <c r="D3" i="25"/>
  <c r="D2" i="25"/>
  <c r="B47" i="25"/>
  <c r="B36" i="25"/>
  <c r="B27" i="25"/>
  <c r="B16" i="25"/>
  <c r="B8" i="25"/>
  <c r="E5" i="2"/>
  <c r="D5" i="2"/>
  <c r="C5" i="2"/>
  <c r="D30" i="24"/>
  <c r="D29" i="24"/>
  <c r="D28" i="24"/>
  <c r="D27" i="24"/>
  <c r="D26" i="24"/>
  <c r="D24" i="24"/>
  <c r="D23" i="24"/>
  <c r="D22" i="24"/>
  <c r="D21" i="24"/>
  <c r="D19" i="24"/>
  <c r="D18" i="24"/>
  <c r="D17" i="24"/>
  <c r="D16" i="24"/>
  <c r="D14" i="24"/>
  <c r="D13" i="24"/>
  <c r="D12" i="24"/>
  <c r="D11" i="24"/>
  <c r="D9" i="24"/>
  <c r="D8" i="24"/>
  <c r="D7" i="24"/>
  <c r="D6" i="24"/>
  <c r="D5" i="24"/>
  <c r="D4" i="24"/>
  <c r="D3" i="24"/>
  <c r="D2" i="24"/>
  <c r="D28" i="26" l="1"/>
  <c r="D47" i="26"/>
  <c r="B48" i="26"/>
  <c r="D22" i="26"/>
  <c r="D11" i="26"/>
  <c r="D34" i="26"/>
  <c r="D27" i="25"/>
  <c r="D8" i="25"/>
  <c r="D16" i="25"/>
  <c r="D36" i="25"/>
  <c r="B48" i="25"/>
  <c r="D47" i="25"/>
  <c r="B31" i="24"/>
  <c r="B25" i="24"/>
  <c r="B20" i="24"/>
  <c r="D20" i="24"/>
  <c r="B15" i="24"/>
  <c r="D15" i="24"/>
  <c r="B10" i="24"/>
  <c r="E4" i="2"/>
  <c r="D4" i="2"/>
  <c r="C4" i="2"/>
  <c r="D33" i="23"/>
  <c r="D7" i="23"/>
  <c r="B33" i="23"/>
  <c r="D43" i="23"/>
  <c r="D42" i="23"/>
  <c r="D41" i="23"/>
  <c r="D40" i="23"/>
  <c r="D39" i="23"/>
  <c r="D38" i="23"/>
  <c r="D37" i="23"/>
  <c r="D36" i="23"/>
  <c r="D35" i="23"/>
  <c r="D34" i="23"/>
  <c r="D32" i="23"/>
  <c r="D31" i="23"/>
  <c r="D30" i="23"/>
  <c r="D29" i="23"/>
  <c r="D28" i="23"/>
  <c r="D27" i="23"/>
  <c r="D26" i="23"/>
  <c r="D25" i="23"/>
  <c r="D24" i="23"/>
  <c r="D22" i="23"/>
  <c r="D21" i="23"/>
  <c r="D20" i="23"/>
  <c r="D19" i="23"/>
  <c r="D18" i="23"/>
  <c r="D17" i="23"/>
  <c r="D15" i="23"/>
  <c r="D14" i="23"/>
  <c r="D13" i="23"/>
  <c r="D12" i="23"/>
  <c r="D11" i="23"/>
  <c r="D10" i="23"/>
  <c r="D9" i="23"/>
  <c r="D8" i="23"/>
  <c r="D6" i="23"/>
  <c r="D5" i="23"/>
  <c r="D4" i="23"/>
  <c r="D3" i="23"/>
  <c r="D2" i="23"/>
  <c r="D48" i="26" l="1"/>
  <c r="C48" i="26" s="1"/>
  <c r="D48" i="25"/>
  <c r="C48" i="25" s="1"/>
  <c r="D10" i="24"/>
  <c r="B32" i="24"/>
  <c r="D25" i="24"/>
  <c r="D31" i="24"/>
  <c r="B44" i="23"/>
  <c r="B23" i="23"/>
  <c r="B16" i="23"/>
  <c r="B7" i="23"/>
  <c r="E3" i="2"/>
  <c r="D3" i="2"/>
  <c r="C3" i="2"/>
  <c r="D6" i="22"/>
  <c r="D23" i="22"/>
  <c r="D22" i="22"/>
  <c r="D21" i="22"/>
  <c r="D20" i="22"/>
  <c r="D19" i="22"/>
  <c r="D15" i="22"/>
  <c r="D14" i="22"/>
  <c r="D13" i="22"/>
  <c r="D12" i="22"/>
  <c r="D10" i="22"/>
  <c r="D9" i="22"/>
  <c r="D8" i="22"/>
  <c r="D7" i="22"/>
  <c r="D5" i="22"/>
  <c r="D4" i="22"/>
  <c r="D3" i="22"/>
  <c r="D2" i="22"/>
  <c r="E2" i="2"/>
  <c r="E15" i="2" s="1"/>
  <c r="D2" i="2"/>
  <c r="C2" i="2"/>
  <c r="C7" i="20"/>
  <c r="D7" i="20"/>
  <c r="C6" i="20"/>
  <c r="D6" i="20"/>
  <c r="B7" i="20"/>
  <c r="D5" i="20"/>
  <c r="D4" i="20"/>
  <c r="D3" i="20"/>
  <c r="D2" i="20"/>
  <c r="D32" i="24" l="1"/>
  <c r="C32" i="24" s="1"/>
  <c r="D44" i="23"/>
  <c r="B45" i="23"/>
  <c r="D16" i="23"/>
  <c r="D23" i="23"/>
  <c r="F15" i="2"/>
  <c r="F2" i="2"/>
  <c r="F3" i="2" s="1"/>
  <c r="F4" i="2" s="1"/>
  <c r="F5" i="2" s="1"/>
  <c r="F6" i="2" s="1"/>
  <c r="F7" i="2" s="1"/>
  <c r="F8" i="2" s="1"/>
  <c r="D17" i="22"/>
  <c r="B6" i="22"/>
  <c r="B24" i="22"/>
  <c r="B18" i="22"/>
  <c r="B16" i="22"/>
  <c r="B11" i="22"/>
  <c r="D45" i="23" l="1"/>
  <c r="C45" i="23" s="1"/>
  <c r="D11" i="22"/>
  <c r="D24" i="22"/>
  <c r="D18" i="22"/>
  <c r="D16" i="22"/>
  <c r="B25" i="22"/>
  <c r="D25" i="22" l="1"/>
  <c r="C25" i="22" s="1"/>
  <c r="B6" i="20"/>
  <c r="C15" i="2" l="1"/>
</calcChain>
</file>

<file path=xl/sharedStrings.xml><?xml version="1.0" encoding="utf-8"?>
<sst xmlns="http://schemas.openxmlformats.org/spreadsheetml/2006/main" count="908" uniqueCount="241">
  <si>
    <t>EUR</t>
  </si>
  <si>
    <t>XETS</t>
  </si>
  <si>
    <t xml:space="preserve">Handelszeitpunkt </t>
  </si>
  <si>
    <t xml:space="preserve">Menge </t>
  </si>
  <si>
    <t xml:space="preserve">Währung </t>
  </si>
  <si>
    <t>Handelsplatz</t>
  </si>
  <si>
    <t>Preis je Aktie</t>
  </si>
  <si>
    <t xml:space="preserve">Kaufpreis </t>
  </si>
  <si>
    <t>Aggregiertes Volumen</t>
  </si>
  <si>
    <t>Anzahl Aktien</t>
  </si>
  <si>
    <t>KW</t>
  </si>
  <si>
    <t>Total</t>
  </si>
  <si>
    <t>28.04.-02.05.25</t>
  </si>
  <si>
    <t>KW 17</t>
  </si>
  <si>
    <t>25.04.2025  09:02:26</t>
  </si>
  <si>
    <t>25.04.2025  13:17:03</t>
  </si>
  <si>
    <t>25.04.2025  15:26:19</t>
  </si>
  <si>
    <t>25.04.2025  15:34:18</t>
  </si>
  <si>
    <t>28.04.2025  09:02:24</t>
  </si>
  <si>
    <t>28.04.2025  11:17:36</t>
  </si>
  <si>
    <t>28.04.2025  13:06:40</t>
  </si>
  <si>
    <t>28.04.2025  13:17:02</t>
  </si>
  <si>
    <t>29.04.2025  09:02:20</t>
  </si>
  <si>
    <t>29.04.2025  09:30:46</t>
  </si>
  <si>
    <t>29.04.2025  09:35:20</t>
  </si>
  <si>
    <t>29.04.2025  12:28:10</t>
  </si>
  <si>
    <t>30.04.2025  09:02:09</t>
  </si>
  <si>
    <t>30.04.2025  09:06:34</t>
  </si>
  <si>
    <t>30.04.2025  17:27:09</t>
  </si>
  <si>
    <t>30.04.2025  17:36:05</t>
  </si>
  <si>
    <t>02.05.2025  15:55:35</t>
  </si>
  <si>
    <t>02.05.2025  15:55:47</t>
  </si>
  <si>
    <t>02.05.2025  15:55:56</t>
  </si>
  <si>
    <t>02.05.2025  16:04:28</t>
  </si>
  <si>
    <t>02.05.2025  17:36:26</t>
  </si>
  <si>
    <t>01.05.2025</t>
  </si>
  <si>
    <t>KW 18</t>
  </si>
  <si>
    <t>Kaufpreis in EUR
(ohne Gebühren)</t>
  </si>
  <si>
    <t>05.-09.05.25</t>
  </si>
  <si>
    <t>05.05.2025 16:17:33</t>
  </si>
  <si>
    <t>05.05.2025 16:25:05</t>
  </si>
  <si>
    <t>05.05.2025 16:35:48</t>
  </si>
  <si>
    <t>05.05.2025 17:31:23</t>
  </si>
  <si>
    <t>06.05.2025 09:02:11</t>
  </si>
  <si>
    <t>06.05.2025 10:27:57</t>
  </si>
  <si>
    <t>06.05.2025 12:48:07</t>
  </si>
  <si>
    <t>06.05.2025 13:00:56</t>
  </si>
  <si>
    <t>06.05.2025 13:17:18</t>
  </si>
  <si>
    <t>06.05.2025 13:57:00</t>
  </si>
  <si>
    <t>06.05.2025 14:09:44</t>
  </si>
  <si>
    <t>06.05.2025 14:14:39</t>
  </si>
  <si>
    <t>07.05.2025 09:02:19</t>
  </si>
  <si>
    <t>07.05.2025 10:26:10</t>
  </si>
  <si>
    <t>07.05.2025 13:17:02</t>
  </si>
  <si>
    <t>07.05.2025 14:45:10</t>
  </si>
  <si>
    <t>07.05.2025 14:55:31</t>
  </si>
  <si>
    <t>07.05.2025 17:36:04</t>
  </si>
  <si>
    <t>08.05.2025 16:04:28</t>
  </si>
  <si>
    <t>08.05.2025 16:25:57</t>
  </si>
  <si>
    <t>08.05.2025 16:29:16</t>
  </si>
  <si>
    <t>08.05.2025 16:29:21</t>
  </si>
  <si>
    <t>08.05.2025 16:29:27</t>
  </si>
  <si>
    <t>08.05.2025 17:12:52</t>
  </si>
  <si>
    <t>08.05.2025 17:20:35</t>
  </si>
  <si>
    <t>09.05.2025 10:02:26</t>
  </si>
  <si>
    <t>09.05.2025 10:42:02</t>
  </si>
  <si>
    <t>09.05.2025 10:46:23</t>
  </si>
  <si>
    <t>09.05.2025 14:41:49</t>
  </si>
  <si>
    <t>09.05.2025 16:12:24</t>
  </si>
  <si>
    <t>09.05.2025 17:23:58</t>
  </si>
  <si>
    <t>09.05.2025 17:36:06</t>
  </si>
  <si>
    <t>KW 19</t>
  </si>
  <si>
    <t>12.-16.05.25</t>
  </si>
  <si>
    <t>12.05.2025  09:02:09</t>
  </si>
  <si>
    <t>12.05.2025  10:14:36</t>
  </si>
  <si>
    <t>12.05.2025  13:06:11</t>
  </si>
  <si>
    <t>12.05.2025  13:17:03</t>
  </si>
  <si>
    <t>12.05.2025  15:15:26</t>
  </si>
  <si>
    <t>12.05.2025  17:36:01</t>
  </si>
  <si>
    <t>13.05.2025  09:02:25</t>
  </si>
  <si>
    <t>13.05.2025  09:03:02</t>
  </si>
  <si>
    <t>13.05.2025  09:59:12</t>
  </si>
  <si>
    <t>13.05.2025  13:17:05</t>
  </si>
  <si>
    <t>14.05.2025  09:20:09</t>
  </si>
  <si>
    <t>14.05.2025  10:43:08</t>
  </si>
  <si>
    <t>14.05.2025  13:17:18</t>
  </si>
  <si>
    <t>14.05.2025  13:19:52</t>
  </si>
  <si>
    <t>15.05.2025  15:50:35</t>
  </si>
  <si>
    <t>15.05.2025  16:03:48</t>
  </si>
  <si>
    <t>15.05.2025  17:24:48</t>
  </si>
  <si>
    <t>15.05.2025  17:36:12</t>
  </si>
  <si>
    <t>16.05.2025  10:27:19</t>
  </si>
  <si>
    <t>16.05.2025  10:32:59</t>
  </si>
  <si>
    <t>16.05.2025  13:17:24</t>
  </si>
  <si>
    <t>16.05.2025  14:23:54</t>
  </si>
  <si>
    <t>19.-23.05.25</t>
  </si>
  <si>
    <t>KW 20</t>
  </si>
  <si>
    <t>KW 21</t>
  </si>
  <si>
    <t>19.05.2025 09:02:06</t>
  </si>
  <si>
    <t>19.05.2025 09:03:53</t>
  </si>
  <si>
    <t>19.05.2025 10:02:23</t>
  </si>
  <si>
    <t>19.05.2025 11:23:17</t>
  </si>
  <si>
    <t>19.05.2025 12:34:31</t>
  </si>
  <si>
    <t>19.05.2025 14:17:30</t>
  </si>
  <si>
    <t>20.05.2025 16:09:59</t>
  </si>
  <si>
    <t>20.05.2025 16:19:45</t>
  </si>
  <si>
    <t>20.05.2025 17:16:59</t>
  </si>
  <si>
    <t>20.05.2025 17:36:25</t>
  </si>
  <si>
    <t>21.05.2025 10:04:19</t>
  </si>
  <si>
    <t>21.05.2025 11:09:19</t>
  </si>
  <si>
    <t>21.05.2025 11:30:33</t>
  </si>
  <si>
    <t>21.05.2025 12:41:21</t>
  </si>
  <si>
    <t>21.05.2025 13:27:30</t>
  </si>
  <si>
    <t>21.05.2025 13:27:42</t>
  </si>
  <si>
    <t>21.05.2025 13:28:11</t>
  </si>
  <si>
    <t>22.05.2025 09:02:17</t>
  </si>
  <si>
    <t>22.05.2025 09:06:59</t>
  </si>
  <si>
    <t>22.05.2025 10:59:55</t>
  </si>
  <si>
    <t>22.05.2025 12:26:01</t>
  </si>
  <si>
    <t>22.05.2025 16:05:49</t>
  </si>
  <si>
    <t>22.05.2025 16:33:43</t>
  </si>
  <si>
    <t>22.05.2025 16:57:56</t>
  </si>
  <si>
    <t>23.05.2025 09:02:07</t>
  </si>
  <si>
    <t>23.05.2025 09:37:54</t>
  </si>
  <si>
    <t>23.05.2025 11:46:45</t>
  </si>
  <si>
    <t>23.05.2025 13:35:17</t>
  </si>
  <si>
    <t>23.05.2025 13:37:08</t>
  </si>
  <si>
    <t>23.05.2025 13:37:50</t>
  </si>
  <si>
    <t>23.05.2025 13:51:07</t>
  </si>
  <si>
    <t>KW 22</t>
  </si>
  <si>
    <t>26.05.2025 15:59:31</t>
  </si>
  <si>
    <t>26.05.2025 16:01:15</t>
  </si>
  <si>
    <t>26.05.2025 16:33:10</t>
  </si>
  <si>
    <t>26.05.2025 16:40:28</t>
  </si>
  <si>
    <t>26.05.2025 16:43:03</t>
  </si>
  <si>
    <t>27.05.2025 10:04:03</t>
  </si>
  <si>
    <t>27.05.2025 11:04:51</t>
  </si>
  <si>
    <t>27.05.2025 11:46:48</t>
  </si>
  <si>
    <t>27.05.2025 12:11:18</t>
  </si>
  <si>
    <t>27.05.2025 14:20:24</t>
  </si>
  <si>
    <t>28.05.2025 09:08:13</t>
  </si>
  <si>
    <t>28.05.2025 09:16:11</t>
  </si>
  <si>
    <t>28.05.2025 09:50:10</t>
  </si>
  <si>
    <t>28.05.2025 15:15:10</t>
  </si>
  <si>
    <t>29.05.2025 09:09:10</t>
  </si>
  <si>
    <t>29.05.2025 09:12:04</t>
  </si>
  <si>
    <t>29.05.2025 09:12:09</t>
  </si>
  <si>
    <t>29.05.2025 09:16:41</t>
  </si>
  <si>
    <t>29.05.2025 09:23:17</t>
  </si>
  <si>
    <t>30.05.2025 09:51:45</t>
  </si>
  <si>
    <t>30.05.2025 11:16:39</t>
  </si>
  <si>
    <t>30.05.2025 13:27:13</t>
  </si>
  <si>
    <t>30.05.2025 13:27:54</t>
  </si>
  <si>
    <t>30.05.2025 14:05:37</t>
  </si>
  <si>
    <t>30.05.2025 14:18:44</t>
  </si>
  <si>
    <t>30.05.2025 14:30:42</t>
  </si>
  <si>
    <t>30.05.2025 15:51:24</t>
  </si>
  <si>
    <t>26.-30.05.25</t>
  </si>
  <si>
    <t>02.-06.06.25</t>
  </si>
  <si>
    <t>KW 23</t>
  </si>
  <si>
    <t>02.06.2025 09:15:37</t>
  </si>
  <si>
    <t>03.06.2025 09:05:06</t>
  </si>
  <si>
    <t>03.06.2025 12:01:35</t>
  </si>
  <si>
    <t>03.06.2025 13:34:06</t>
  </si>
  <si>
    <t>03.06.2025 14:04:31</t>
  </si>
  <si>
    <t>03.06.2025 15:05:08</t>
  </si>
  <si>
    <t>04.06.2025 09:19:06</t>
  </si>
  <si>
    <t>04.06.2025 09:28:20</t>
  </si>
  <si>
    <t>04.06.2025 09:35:31</t>
  </si>
  <si>
    <t>04.06.2025 10:52:00</t>
  </si>
  <si>
    <t>05.06.2025 09:33:58</t>
  </si>
  <si>
    <t>05.06.2025 11:28:49</t>
  </si>
  <si>
    <t>05.06.2025 11:35:19</t>
  </si>
  <si>
    <t>05.06.2025 12:07:02</t>
  </si>
  <si>
    <t>06.06.2025 09:04:08</t>
  </si>
  <si>
    <t>06.06.2025 10:44:49</t>
  </si>
  <si>
    <t>06.06.2025 10:48:12</t>
  </si>
  <si>
    <t>06.06.2025 11:48:31</t>
  </si>
  <si>
    <t>In KW 24 und KW 25 wurde das Aktienrückkaufprogramm auf Grund der ordentlichen Hauptversammlung ausgesetzt.</t>
  </si>
  <si>
    <t>KW 26</t>
  </si>
  <si>
    <t>23.06.2025 09:02:29</t>
  </si>
  <si>
    <t>23.06.2025 09:06:51</t>
  </si>
  <si>
    <t>23.06.2025 10:11:47</t>
  </si>
  <si>
    <t>23.06.2025 10:59:58</t>
  </si>
  <si>
    <t>24.06.2025 15:59:33</t>
  </si>
  <si>
    <t>24.06.2025 16:03:08</t>
  </si>
  <si>
    <t>24.06.2025 16:59:55</t>
  </si>
  <si>
    <t>24.06.2025 17:02:14</t>
  </si>
  <si>
    <t>24.06.2025 17:07:23</t>
  </si>
  <si>
    <t>24.06.2025 17:17:52</t>
  </si>
  <si>
    <t>25.06.2025 10:00:23</t>
  </si>
  <si>
    <t>25.06.2025 10:04:39</t>
  </si>
  <si>
    <t>25.06.2025 11:42:01</t>
  </si>
  <si>
    <t>25.06.2025 12:20:18</t>
  </si>
  <si>
    <t>25.06.2025 12:58:14</t>
  </si>
  <si>
    <t>25.06.2025 14:46:36</t>
  </si>
  <si>
    <t>25.06.2025 14:56:50</t>
  </si>
  <si>
    <t>25.06.2025 14:58:38</t>
  </si>
  <si>
    <t>26.06.2025 09:36:15</t>
  </si>
  <si>
    <t>26.06.2025 10:01:18</t>
  </si>
  <si>
    <t>26.06.2025 11:02:51</t>
  </si>
  <si>
    <t>26.06.2025 11:09:44</t>
  </si>
  <si>
    <t>26.06.2025 12:47:08</t>
  </si>
  <si>
    <t>26.06.2025 14:35:56</t>
  </si>
  <si>
    <t>27.06.2025 09:30:39</t>
  </si>
  <si>
    <t>27.06.2025 10:15:41</t>
  </si>
  <si>
    <t>23.-27.06.25</t>
  </si>
  <si>
    <t>30.06.2025 09:04:27</t>
  </si>
  <si>
    <t>30.06.2025 09:08:04</t>
  </si>
  <si>
    <t>30.06.2025 10:07:42</t>
  </si>
  <si>
    <t>01.07.2025 09:03:19</t>
  </si>
  <si>
    <t>01.07.2025 09:28:28</t>
  </si>
  <si>
    <t>01.07.2025 09:43:34</t>
  </si>
  <si>
    <t>01.07.2025 11:00:11</t>
  </si>
  <si>
    <t>01.07.2025 11:00:21</t>
  </si>
  <si>
    <t>02.07.2025 09:29:55</t>
  </si>
  <si>
    <t>02.07.2025 12:39:42</t>
  </si>
  <si>
    <t>02.07.2025 12:52:15</t>
  </si>
  <si>
    <t>02.07.2025 13:04:49</t>
  </si>
  <si>
    <t>03.07.2025 15:51:31</t>
  </si>
  <si>
    <t>03.07.2025 16:49:39</t>
  </si>
  <si>
    <t>03.07.2025 16:51:49</t>
  </si>
  <si>
    <t>04.07.2025 09:51:06</t>
  </si>
  <si>
    <t>04.07.2025 09:55:37</t>
  </si>
  <si>
    <t>04.07.2025 12:10:37</t>
  </si>
  <si>
    <t>30.06.-04.07.25</t>
  </si>
  <si>
    <t>07.-11.07.25</t>
  </si>
  <si>
    <t>KW 27</t>
  </si>
  <si>
    <t>KW 28</t>
  </si>
  <si>
    <t>07.07.2025 09:37:21</t>
  </si>
  <si>
    <t>07.07.2025 11:12:55</t>
  </si>
  <si>
    <t>07.07.2025 11:13:09</t>
  </si>
  <si>
    <t>07.07.2025 11:31:55</t>
  </si>
  <si>
    <t>08.07.2025 15:50:13</t>
  </si>
  <si>
    <t>09.07.2025 10:00:31</t>
  </si>
  <si>
    <t>09.07.2025 10:24:06</t>
  </si>
  <si>
    <t>10.07.2025 10:38:33</t>
  </si>
  <si>
    <t>10.07.2025 10:39:04</t>
  </si>
  <si>
    <t>11.07.2025 09:10:14</t>
  </si>
  <si>
    <t>11.07.2025 09:10:52</t>
  </si>
  <si>
    <t>11.07.2025 09:43:21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</si>
</sst>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#,##0.00\ &quot;€&quot;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70C0"/>
      <name val="Aptos"/>
    </font>
    <font>
      <sz val="11"/>
      <color theme="1"/>
      <name val="Aptos"/>
    </font>
    <font>
      <sz val="11"/>
      <name val="Aptos"/>
    </font>
    <font>
      <b/>
      <sz val="11"/>
      <color theme="1"/>
      <name val="Aptos"/>
    </font>
    <font>
      <sz val="10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65" fontId="3" fillId="0" borderId="2" xfId="0" applyNumberFormat="1" applyFont="1" applyBorder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 wrapText="1"/>
    </xf>
    <xf numFmtId="164" fontId="3" fillId="0" borderId="0" xfId="1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164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6">
    <cellStyle name="Komma" xfId="1" builtinId="3"/>
    <cellStyle name="Normal 2" xfId="2" xr:uid="{FDF399AE-8A77-5D4A-BF25-2F566D483668}"/>
    <cellStyle name="Standard" xfId="0" builtinId="0"/>
    <cellStyle name="Standard 4" xfId="3" xr:uid="{92ECCB38-35D5-9B4A-9F13-AA29E62EBF10}"/>
    <cellStyle name="Standard 5" xfId="5" xr:uid="{2738EBEE-0664-074C-A0CB-615EB800EA84}"/>
    <cellStyle name="Währung 2" xfId="4" xr:uid="{D3C3D44E-1A3F-E24A-B6E5-447DC85BD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FB15C-DC54-4508-B4DA-840ED3EF3CA2}">
  <sheetPr>
    <tabColor rgb="FF92D050"/>
  </sheetPr>
  <dimension ref="A1:G15"/>
  <sheetViews>
    <sheetView tabSelected="1" zoomScale="90" zoomScaleNormal="90" workbookViewId="0">
      <selection activeCell="F12" sqref="F12"/>
    </sheetView>
  </sheetViews>
  <sheetFormatPr baseColWidth="10" defaultColWidth="21" defaultRowHeight="30" customHeight="1" x14ac:dyDescent="0.2"/>
  <cols>
    <col min="1" max="1" width="21" style="12"/>
    <col min="2" max="2" width="21" style="4"/>
    <col min="3" max="3" width="21" style="45"/>
    <col min="4" max="4" width="21" style="33"/>
    <col min="5" max="6" width="26" style="3" customWidth="1"/>
    <col min="7" max="16384" width="21" style="2"/>
  </cols>
  <sheetData>
    <row r="1" spans="1:7" ht="45" customHeight="1" x14ac:dyDescent="0.2">
      <c r="A1" s="10" t="s">
        <v>10</v>
      </c>
      <c r="B1" s="10" t="s">
        <v>2</v>
      </c>
      <c r="C1" s="42" t="s">
        <v>9</v>
      </c>
      <c r="D1" s="32" t="s">
        <v>6</v>
      </c>
      <c r="E1" s="39" t="s">
        <v>37</v>
      </c>
      <c r="F1" s="11" t="s">
        <v>8</v>
      </c>
      <c r="G1" s="1"/>
    </row>
    <row r="2" spans="1:7" ht="30" customHeight="1" x14ac:dyDescent="0.2">
      <c r="A2" s="12">
        <v>17</v>
      </c>
      <c r="B2" s="30">
        <v>45772</v>
      </c>
      <c r="C2" s="40">
        <f>'KW 17 -- 25.04.25'!B7</f>
        <v>2500</v>
      </c>
      <c r="D2" s="33">
        <f>'KW 17 -- 25.04.25'!C7</f>
        <v>34.854639999999996</v>
      </c>
      <c r="E2" s="3">
        <f>'KW 17 -- 25.04.25'!D7</f>
        <v>87136.599999999991</v>
      </c>
      <c r="F2" s="3">
        <f>E2</f>
        <v>87136.599999999991</v>
      </c>
    </row>
    <row r="3" spans="1:7" ht="30" customHeight="1" x14ac:dyDescent="0.2">
      <c r="A3" s="12">
        <v>18</v>
      </c>
      <c r="B3" s="4" t="s">
        <v>12</v>
      </c>
      <c r="C3" s="40">
        <f>'KW 18 -- 28.04.-02.05.25'!B25</f>
        <v>9538</v>
      </c>
      <c r="D3" s="33">
        <f>'KW 18 -- 28.04.-02.05.25'!C25</f>
        <v>34.773474522960782</v>
      </c>
      <c r="E3" s="3">
        <f>'KW 18 -- 28.04.-02.05.25'!D25</f>
        <v>331669.39999999997</v>
      </c>
      <c r="F3" s="3">
        <f t="shared" ref="F3:F8" si="0">F2+E3</f>
        <v>418805.99999999994</v>
      </c>
    </row>
    <row r="4" spans="1:7" ht="30" customHeight="1" x14ac:dyDescent="0.2">
      <c r="A4" s="12">
        <v>19</v>
      </c>
      <c r="B4" s="4" t="s">
        <v>38</v>
      </c>
      <c r="C4" s="40">
        <f>'KW 19 -- 05.-09.05.25'!B45</f>
        <v>11512</v>
      </c>
      <c r="D4" s="33">
        <f>'KW 19 -- 05.-09.05.25'!C45</f>
        <v>34.479695100764417</v>
      </c>
      <c r="E4" s="3">
        <f>'KW 19 -- 05.-09.05.25'!D45</f>
        <v>396930.25</v>
      </c>
      <c r="F4" s="3">
        <f t="shared" si="0"/>
        <v>815736.25</v>
      </c>
    </row>
    <row r="5" spans="1:7" ht="30" customHeight="1" x14ac:dyDescent="0.2">
      <c r="A5" s="12">
        <v>20</v>
      </c>
      <c r="B5" s="4" t="s">
        <v>72</v>
      </c>
      <c r="C5" s="40">
        <f>'KW 20 -- 12.-16.05.25'!B32</f>
        <v>7950</v>
      </c>
      <c r="D5" s="33">
        <f>'KW 20 -- 12.-16.05.25'!C32</f>
        <v>36.328855345911954</v>
      </c>
      <c r="E5" s="3">
        <f>'KW 20 -- 12.-16.05.25'!D32</f>
        <v>288814.40000000002</v>
      </c>
      <c r="F5" s="3">
        <f t="shared" si="0"/>
        <v>1104550.6499999999</v>
      </c>
    </row>
    <row r="6" spans="1:7" ht="30" customHeight="1" x14ac:dyDescent="0.2">
      <c r="A6" s="12">
        <v>21</v>
      </c>
      <c r="B6" s="4" t="s">
        <v>95</v>
      </c>
      <c r="C6" s="40">
        <f>'KW 21 -- 19.-23.05.25'!B48</f>
        <v>9100</v>
      </c>
      <c r="D6" s="33">
        <f>'KW 21 -- 19.-23.05.25'!C48</f>
        <v>35.356252747252746</v>
      </c>
      <c r="E6" s="3">
        <f>'KW 21 -- 19.-23.05.25'!D48</f>
        <v>321741.90000000002</v>
      </c>
      <c r="F6" s="3">
        <f t="shared" si="0"/>
        <v>1426292.5499999998</v>
      </c>
    </row>
    <row r="7" spans="1:7" ht="30" customHeight="1" x14ac:dyDescent="0.2">
      <c r="A7" s="12">
        <v>22</v>
      </c>
      <c r="B7" s="4" t="s">
        <v>157</v>
      </c>
      <c r="C7" s="41">
        <f>'KW 22 -- 26.-30.05.25'!B48</f>
        <v>8300</v>
      </c>
      <c r="D7" s="33">
        <f>'KW 22 -- 26.-30.05.25'!C48</f>
        <v>35.947319277108434</v>
      </c>
      <c r="E7" s="3">
        <f>'KW 22 -- 26.-30.05.25'!D48</f>
        <v>298362.75</v>
      </c>
      <c r="F7" s="3">
        <f t="shared" si="0"/>
        <v>1724655.2999999998</v>
      </c>
    </row>
    <row r="8" spans="1:7" ht="30" customHeight="1" x14ac:dyDescent="0.2">
      <c r="A8" s="12">
        <v>23</v>
      </c>
      <c r="B8" s="4" t="s">
        <v>158</v>
      </c>
      <c r="C8" s="41">
        <f>'KW 23 -- 02.-06.06.25'!B35</f>
        <v>4000</v>
      </c>
      <c r="D8" s="33">
        <f>'KW 23 -- 02.-06.06.25'!C35</f>
        <v>37.135187500000001</v>
      </c>
      <c r="E8" s="3">
        <f>'KW 23 -- 02.-06.06.25'!D35</f>
        <v>148540.75</v>
      </c>
      <c r="F8" s="3">
        <f t="shared" si="0"/>
        <v>1873196.0499999998</v>
      </c>
    </row>
    <row r="9" spans="1:7" ht="30" customHeight="1" x14ac:dyDescent="0.2">
      <c r="A9" s="12">
        <v>26</v>
      </c>
      <c r="B9" s="4" t="s">
        <v>206</v>
      </c>
      <c r="C9" s="41">
        <f>'KW 26 -- 23.-27.06.25'!B39</f>
        <v>4000</v>
      </c>
      <c r="D9" s="33">
        <f>'KW 26 -- 23.-27.06.25'!C39</f>
        <v>37.009587499999995</v>
      </c>
      <c r="E9" s="3">
        <f>'KW 26 -- 23.-27.06.25'!D39</f>
        <v>148038.34999999998</v>
      </c>
      <c r="F9" s="3">
        <f>F8+E9</f>
        <v>2021234.4</v>
      </c>
    </row>
    <row r="10" spans="1:7" ht="30" customHeight="1" x14ac:dyDescent="0.2">
      <c r="A10" s="12">
        <v>27</v>
      </c>
      <c r="B10" s="4" t="s">
        <v>225</v>
      </c>
      <c r="C10" s="41">
        <f>'KW 27 -- 30.06.-04.07.25'!B33</f>
        <v>3800</v>
      </c>
      <c r="D10" s="33">
        <f>'KW 27 -- 30.06.-04.07.25'!C33</f>
        <v>38.806105263157896</v>
      </c>
      <c r="E10" s="3">
        <f>'KW 27 -- 30.06.-04.07.25'!D33</f>
        <v>147463.20000000001</v>
      </c>
      <c r="F10" s="3">
        <f>F9+E10</f>
        <v>2168697.6</v>
      </c>
    </row>
    <row r="11" spans="1:7" ht="30" customHeight="1" x14ac:dyDescent="0.2">
      <c r="A11" s="12">
        <v>28</v>
      </c>
      <c r="B11" s="4" t="s">
        <v>226</v>
      </c>
      <c r="C11" s="41">
        <f>'KW 28 -- 07.-11.07.25'!B19</f>
        <v>3600</v>
      </c>
      <c r="D11" s="33">
        <f>'KW 28 -- 07.-11.07.25'!C19</f>
        <v>40.672222222222224</v>
      </c>
      <c r="E11" s="3">
        <f>'KW 28 -- 07.-11.07.25'!D19</f>
        <v>146420</v>
      </c>
      <c r="F11" s="3">
        <f>F10+E11</f>
        <v>2315117.6</v>
      </c>
    </row>
    <row r="12" spans="1:7" ht="30" customHeight="1" x14ac:dyDescent="0.2">
      <c r="C12" s="41"/>
    </row>
    <row r="13" spans="1:7" ht="30" customHeight="1" x14ac:dyDescent="0.2">
      <c r="C13" s="41"/>
    </row>
    <row r="14" spans="1:7" ht="30" customHeight="1" x14ac:dyDescent="0.2">
      <c r="A14" s="14"/>
      <c r="B14" s="28"/>
      <c r="C14" s="43"/>
      <c r="D14" s="37"/>
      <c r="E14" s="29"/>
      <c r="F14" s="29"/>
    </row>
    <row r="15" spans="1:7" s="13" customFormat="1" ht="30" customHeight="1" x14ac:dyDescent="0.2">
      <c r="A15" s="20" t="s">
        <v>11</v>
      </c>
      <c r="B15" s="25"/>
      <c r="C15" s="44">
        <f>SUM(C2:C14)</f>
        <v>64300</v>
      </c>
      <c r="D15" s="38"/>
      <c r="E15" s="26">
        <f>SUM(E2:E14)</f>
        <v>2315117.6</v>
      </c>
      <c r="F15" s="26">
        <f>SUM(E2:E14)</f>
        <v>2315117.6</v>
      </c>
      <c r="G15" s="5"/>
    </row>
  </sheetData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0202-45BF-0449-9E4C-095F0D615A6A}">
  <sheetPr>
    <tabColor theme="3" tint="0.89999084444715716"/>
    <pageSetUpPr fitToPage="1"/>
  </sheetPr>
  <dimension ref="A1:F50"/>
  <sheetViews>
    <sheetView topLeftCell="A16" workbookViewId="0">
      <selection activeCell="G15" sqref="G15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39</v>
      </c>
      <c r="B2" s="4">
        <v>58</v>
      </c>
      <c r="C2" s="33">
        <v>33.35</v>
      </c>
      <c r="D2" s="3">
        <f>C2*B2</f>
        <v>1934.3000000000002</v>
      </c>
      <c r="E2" s="4" t="s">
        <v>0</v>
      </c>
      <c r="F2" s="4" t="s">
        <v>1</v>
      </c>
    </row>
    <row r="3" spans="1:6" ht="22" customHeight="1" x14ac:dyDescent="0.2">
      <c r="A3" s="2" t="s">
        <v>39</v>
      </c>
      <c r="B3" s="4">
        <v>442</v>
      </c>
      <c r="C3" s="33">
        <v>33.549999999999997</v>
      </c>
      <c r="D3" s="3">
        <f t="shared" ref="D3:D6" si="0">C3*B3</f>
        <v>14829.099999999999</v>
      </c>
      <c r="E3" s="4" t="s">
        <v>0</v>
      </c>
      <c r="F3" s="4" t="s">
        <v>1</v>
      </c>
    </row>
    <row r="4" spans="1:6" ht="22" customHeight="1" x14ac:dyDescent="0.2">
      <c r="A4" s="2" t="s">
        <v>40</v>
      </c>
      <c r="B4" s="4">
        <v>150</v>
      </c>
      <c r="C4" s="33">
        <v>33.5</v>
      </c>
      <c r="D4" s="3">
        <f t="shared" si="0"/>
        <v>5025</v>
      </c>
      <c r="E4" s="4" t="s">
        <v>0</v>
      </c>
      <c r="F4" s="4" t="s">
        <v>1</v>
      </c>
    </row>
    <row r="5" spans="1:6" ht="22" customHeight="1" x14ac:dyDescent="0.2">
      <c r="A5" s="2" t="s">
        <v>41</v>
      </c>
      <c r="B5" s="4">
        <v>200</v>
      </c>
      <c r="C5" s="33">
        <v>33.65</v>
      </c>
      <c r="D5" s="3">
        <f t="shared" si="0"/>
        <v>6730</v>
      </c>
      <c r="E5" s="4" t="s">
        <v>0</v>
      </c>
      <c r="F5" s="4" t="s">
        <v>1</v>
      </c>
    </row>
    <row r="6" spans="1:6" ht="22" customHeight="1" x14ac:dyDescent="0.2">
      <c r="A6" s="2" t="s">
        <v>42</v>
      </c>
      <c r="B6" s="4">
        <v>1562</v>
      </c>
      <c r="C6" s="33">
        <v>33.549999999999997</v>
      </c>
      <c r="D6" s="3">
        <f t="shared" si="0"/>
        <v>52405.1</v>
      </c>
      <c r="E6" s="4" t="s">
        <v>0</v>
      </c>
      <c r="F6" s="4" t="s">
        <v>1</v>
      </c>
    </row>
    <row r="7" spans="1:6" ht="22" customHeight="1" x14ac:dyDescent="0.2">
      <c r="A7" s="27"/>
      <c r="B7" s="23">
        <f>SUM(B2:B6)</f>
        <v>2412</v>
      </c>
      <c r="C7" s="23"/>
      <c r="D7" s="9">
        <f>SUM(D2:D6)</f>
        <v>80923.5</v>
      </c>
      <c r="E7" s="8"/>
      <c r="F7" s="8"/>
    </row>
    <row r="8" spans="1:6" ht="22" customHeight="1" x14ac:dyDescent="0.2">
      <c r="A8" s="2" t="s">
        <v>43</v>
      </c>
      <c r="B8" s="4">
        <v>500</v>
      </c>
      <c r="C8" s="33">
        <v>33.9</v>
      </c>
      <c r="D8" s="3">
        <f t="shared" ref="D8:D15" si="1">C8*B8</f>
        <v>16950</v>
      </c>
      <c r="E8" s="4" t="s">
        <v>0</v>
      </c>
      <c r="F8" s="4" t="s">
        <v>1</v>
      </c>
    </row>
    <row r="9" spans="1:6" ht="22" customHeight="1" x14ac:dyDescent="0.2">
      <c r="A9" s="2" t="s">
        <v>44</v>
      </c>
      <c r="B9" s="4">
        <v>100</v>
      </c>
      <c r="C9" s="33">
        <v>33.4</v>
      </c>
      <c r="D9" s="3">
        <f t="shared" si="1"/>
        <v>3340</v>
      </c>
      <c r="E9" s="4" t="s">
        <v>0</v>
      </c>
      <c r="F9" s="4" t="s">
        <v>1</v>
      </c>
    </row>
    <row r="10" spans="1:6" ht="22" customHeight="1" x14ac:dyDescent="0.2">
      <c r="A10" s="2" t="s">
        <v>45</v>
      </c>
      <c r="B10" s="4">
        <v>150</v>
      </c>
      <c r="C10" s="33">
        <v>33.9</v>
      </c>
      <c r="D10" s="3">
        <f t="shared" si="1"/>
        <v>5085</v>
      </c>
      <c r="E10" s="4" t="s">
        <v>0</v>
      </c>
      <c r="F10" s="4" t="s">
        <v>1</v>
      </c>
    </row>
    <row r="11" spans="1:6" ht="22" customHeight="1" x14ac:dyDescent="0.2">
      <c r="A11" s="2" t="s">
        <v>46</v>
      </c>
      <c r="B11" s="4">
        <v>350</v>
      </c>
      <c r="C11" s="33">
        <v>33.950000000000003</v>
      </c>
      <c r="D11" s="3">
        <f t="shared" si="1"/>
        <v>11882.500000000002</v>
      </c>
      <c r="E11" s="4" t="s">
        <v>0</v>
      </c>
      <c r="F11" s="4" t="s">
        <v>1</v>
      </c>
    </row>
    <row r="12" spans="1:6" ht="22" customHeight="1" x14ac:dyDescent="0.2">
      <c r="A12" s="2" t="s">
        <v>47</v>
      </c>
      <c r="B12" s="4">
        <v>220</v>
      </c>
      <c r="C12" s="33">
        <v>34</v>
      </c>
      <c r="D12" s="3">
        <f t="shared" si="1"/>
        <v>7480</v>
      </c>
      <c r="E12" s="4" t="s">
        <v>0</v>
      </c>
      <c r="F12" s="4" t="s">
        <v>1</v>
      </c>
    </row>
    <row r="13" spans="1:6" ht="22" customHeight="1" x14ac:dyDescent="0.2">
      <c r="A13" s="2" t="s">
        <v>48</v>
      </c>
      <c r="B13" s="4">
        <v>180</v>
      </c>
      <c r="C13" s="33">
        <v>33.9</v>
      </c>
      <c r="D13" s="3">
        <f t="shared" si="1"/>
        <v>6102</v>
      </c>
      <c r="E13" s="4" t="s">
        <v>0</v>
      </c>
      <c r="F13" s="4" t="s">
        <v>1</v>
      </c>
    </row>
    <row r="14" spans="1:6" ht="22" customHeight="1" x14ac:dyDescent="0.2">
      <c r="A14" s="2" t="s">
        <v>49</v>
      </c>
      <c r="B14" s="4">
        <v>100</v>
      </c>
      <c r="C14" s="33">
        <v>34</v>
      </c>
      <c r="D14" s="3">
        <f t="shared" si="1"/>
        <v>3400</v>
      </c>
      <c r="E14" s="4" t="s">
        <v>0</v>
      </c>
      <c r="F14" s="4" t="s">
        <v>1</v>
      </c>
    </row>
    <row r="15" spans="1:6" ht="22" customHeight="1" x14ac:dyDescent="0.2">
      <c r="A15" s="2" t="s">
        <v>50</v>
      </c>
      <c r="B15" s="4">
        <v>1100</v>
      </c>
      <c r="C15" s="33">
        <v>34.1</v>
      </c>
      <c r="D15" s="3">
        <f t="shared" si="1"/>
        <v>37510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SUM(B8:B15)</f>
        <v>2700</v>
      </c>
      <c r="C16" s="34"/>
      <c r="D16" s="9">
        <f>SUM(D8:D15)</f>
        <v>91749.5</v>
      </c>
      <c r="E16" s="8"/>
      <c r="F16" s="8"/>
    </row>
    <row r="17" spans="1:6" ht="22" customHeight="1" x14ac:dyDescent="0.2">
      <c r="A17" s="2" t="s">
        <v>51</v>
      </c>
      <c r="B17" s="4">
        <v>400</v>
      </c>
      <c r="C17" s="33">
        <v>35</v>
      </c>
      <c r="D17" s="3">
        <f t="shared" ref="D17:D22" si="2">C17*B17</f>
        <v>14000</v>
      </c>
      <c r="E17" s="4" t="s">
        <v>0</v>
      </c>
      <c r="F17" s="4" t="s">
        <v>1</v>
      </c>
    </row>
    <row r="18" spans="1:6" ht="22" customHeight="1" x14ac:dyDescent="0.2">
      <c r="A18" s="2" t="s">
        <v>52</v>
      </c>
      <c r="B18" s="4">
        <v>200</v>
      </c>
      <c r="C18" s="33">
        <v>34.700000000000003</v>
      </c>
      <c r="D18" s="3">
        <f t="shared" si="2"/>
        <v>6940.0000000000009</v>
      </c>
      <c r="E18" s="4" t="s">
        <v>0</v>
      </c>
      <c r="F18" s="4" t="s">
        <v>1</v>
      </c>
    </row>
    <row r="19" spans="1:6" ht="22" customHeight="1" x14ac:dyDescent="0.2">
      <c r="A19" s="2" t="s">
        <v>53</v>
      </c>
      <c r="B19" s="4">
        <v>300</v>
      </c>
      <c r="C19" s="33">
        <v>34.5</v>
      </c>
      <c r="D19" s="3">
        <f t="shared" si="2"/>
        <v>10350</v>
      </c>
      <c r="E19" s="4" t="s">
        <v>0</v>
      </c>
      <c r="F19" s="4" t="s">
        <v>1</v>
      </c>
    </row>
    <row r="20" spans="1:6" ht="22" customHeight="1" x14ac:dyDescent="0.2">
      <c r="A20" s="2" t="s">
        <v>54</v>
      </c>
      <c r="B20" s="4">
        <v>100</v>
      </c>
      <c r="C20" s="33">
        <v>34.65</v>
      </c>
      <c r="D20" s="3">
        <f t="shared" si="2"/>
        <v>3465</v>
      </c>
      <c r="E20" s="4" t="s">
        <v>0</v>
      </c>
      <c r="F20" s="4" t="s">
        <v>1</v>
      </c>
    </row>
    <row r="21" spans="1:6" ht="22" customHeight="1" x14ac:dyDescent="0.2">
      <c r="A21" s="2" t="s">
        <v>55</v>
      </c>
      <c r="B21" s="4">
        <v>100</v>
      </c>
      <c r="C21" s="33">
        <v>34.700000000000003</v>
      </c>
      <c r="D21" s="3">
        <f t="shared" si="2"/>
        <v>3470.0000000000005</v>
      </c>
      <c r="E21" s="4" t="s">
        <v>0</v>
      </c>
      <c r="F21" s="4" t="s">
        <v>1</v>
      </c>
    </row>
    <row r="22" spans="1:6" ht="22" customHeight="1" x14ac:dyDescent="0.2">
      <c r="A22" s="2" t="s">
        <v>56</v>
      </c>
      <c r="B22" s="4">
        <v>1100</v>
      </c>
      <c r="C22" s="33">
        <v>35.15</v>
      </c>
      <c r="D22" s="3">
        <f t="shared" si="2"/>
        <v>38665</v>
      </c>
      <c r="E22" s="4" t="s">
        <v>0</v>
      </c>
      <c r="F22" s="4" t="s">
        <v>1</v>
      </c>
    </row>
    <row r="23" spans="1:6" ht="22" customHeight="1" x14ac:dyDescent="0.2">
      <c r="A23" s="16"/>
      <c r="B23" s="23">
        <f>SUM(B17:B22)</f>
        <v>2200</v>
      </c>
      <c r="C23" s="34"/>
      <c r="D23" s="9">
        <f>SUM(D17:D22)</f>
        <v>76890</v>
      </c>
      <c r="E23" s="8"/>
      <c r="F23" s="8"/>
    </row>
    <row r="24" spans="1:6" ht="22" customHeight="1" x14ac:dyDescent="0.2">
      <c r="A24" s="2" t="s">
        <v>57</v>
      </c>
      <c r="B24" s="4">
        <v>100</v>
      </c>
      <c r="C24" s="33">
        <v>34.5</v>
      </c>
      <c r="D24" s="3">
        <f t="shared" ref="D24:D32" si="3">C24*B24</f>
        <v>3450</v>
      </c>
      <c r="E24" s="4" t="s">
        <v>0</v>
      </c>
      <c r="F24" s="4" t="s">
        <v>1</v>
      </c>
    </row>
    <row r="25" spans="1:6" ht="22" customHeight="1" x14ac:dyDescent="0.2">
      <c r="A25" s="2" t="s">
        <v>58</v>
      </c>
      <c r="B25" s="4">
        <v>24</v>
      </c>
      <c r="C25" s="33">
        <v>34.950000000000003</v>
      </c>
      <c r="D25" s="3">
        <f t="shared" si="3"/>
        <v>838.80000000000007</v>
      </c>
      <c r="E25" s="4" t="s">
        <v>0</v>
      </c>
      <c r="F25" s="4" t="s">
        <v>1</v>
      </c>
    </row>
    <row r="26" spans="1:6" ht="22" customHeight="1" x14ac:dyDescent="0.2">
      <c r="A26" s="2" t="s">
        <v>58</v>
      </c>
      <c r="B26" s="4">
        <v>318</v>
      </c>
      <c r="C26" s="33">
        <v>35</v>
      </c>
      <c r="D26" s="3">
        <f t="shared" si="3"/>
        <v>11130</v>
      </c>
      <c r="E26" s="4" t="s">
        <v>0</v>
      </c>
      <c r="F26" s="4" t="s">
        <v>1</v>
      </c>
    </row>
    <row r="27" spans="1:6" ht="22" customHeight="1" x14ac:dyDescent="0.2">
      <c r="A27" s="2" t="s">
        <v>58</v>
      </c>
      <c r="B27" s="4">
        <v>258</v>
      </c>
      <c r="C27" s="33">
        <v>35.1</v>
      </c>
      <c r="D27" s="3">
        <f t="shared" si="3"/>
        <v>9055.8000000000011</v>
      </c>
      <c r="E27" s="4" t="s">
        <v>0</v>
      </c>
      <c r="F27" s="4" t="s">
        <v>1</v>
      </c>
    </row>
    <row r="28" spans="1:6" ht="22" customHeight="1" x14ac:dyDescent="0.2">
      <c r="A28" s="2" t="s">
        <v>59</v>
      </c>
      <c r="B28" s="4">
        <v>150</v>
      </c>
      <c r="C28" s="33">
        <v>35</v>
      </c>
      <c r="D28" s="3">
        <f t="shared" si="3"/>
        <v>5250</v>
      </c>
      <c r="E28" s="4" t="s">
        <v>0</v>
      </c>
      <c r="F28" s="4" t="s">
        <v>1</v>
      </c>
    </row>
    <row r="29" spans="1:6" ht="22" customHeight="1" x14ac:dyDescent="0.2">
      <c r="A29" s="2" t="s">
        <v>60</v>
      </c>
      <c r="B29" s="4">
        <v>150</v>
      </c>
      <c r="C29" s="33">
        <v>35</v>
      </c>
      <c r="D29" s="3">
        <f t="shared" si="3"/>
        <v>5250</v>
      </c>
      <c r="E29" s="4" t="s">
        <v>0</v>
      </c>
      <c r="F29" s="4" t="s">
        <v>1</v>
      </c>
    </row>
    <row r="30" spans="1:6" ht="22" customHeight="1" x14ac:dyDescent="0.2">
      <c r="A30" s="2" t="s">
        <v>61</v>
      </c>
      <c r="B30" s="4">
        <v>200</v>
      </c>
      <c r="C30" s="33">
        <v>35</v>
      </c>
      <c r="D30" s="3">
        <f t="shared" si="3"/>
        <v>7000</v>
      </c>
      <c r="E30" s="4" t="s">
        <v>0</v>
      </c>
      <c r="F30" s="4" t="s">
        <v>1</v>
      </c>
    </row>
    <row r="31" spans="1:6" ht="22" customHeight="1" x14ac:dyDescent="0.2">
      <c r="A31" s="2" t="s">
        <v>62</v>
      </c>
      <c r="B31" s="4">
        <v>100</v>
      </c>
      <c r="C31" s="33">
        <v>35.25</v>
      </c>
      <c r="D31" s="3">
        <f t="shared" si="3"/>
        <v>3525</v>
      </c>
      <c r="E31" s="4" t="s">
        <v>0</v>
      </c>
      <c r="F31" s="4" t="s">
        <v>1</v>
      </c>
    </row>
    <row r="32" spans="1:6" ht="22" customHeight="1" x14ac:dyDescent="0.2">
      <c r="A32" s="2" t="s">
        <v>63</v>
      </c>
      <c r="B32" s="4">
        <v>800</v>
      </c>
      <c r="C32" s="33">
        <v>35</v>
      </c>
      <c r="D32" s="3">
        <f t="shared" si="3"/>
        <v>28000</v>
      </c>
      <c r="E32" s="4" t="s">
        <v>0</v>
      </c>
      <c r="F32" s="4" t="s">
        <v>1</v>
      </c>
    </row>
    <row r="33" spans="1:6" ht="22" customHeight="1" x14ac:dyDescent="0.2">
      <c r="A33" s="16"/>
      <c r="B33" s="23">
        <f>SUM(B24:B32)</f>
        <v>2100</v>
      </c>
      <c r="C33" s="34"/>
      <c r="D33" s="9">
        <f>SUM(D24:D32)</f>
        <v>73499.600000000006</v>
      </c>
      <c r="E33" s="8"/>
      <c r="F33" s="8"/>
    </row>
    <row r="34" spans="1:6" s="1" customFormat="1" ht="22" customHeight="1" x14ac:dyDescent="0.2">
      <c r="A34" s="2" t="s">
        <v>64</v>
      </c>
      <c r="B34" s="4">
        <v>2</v>
      </c>
      <c r="C34" s="33">
        <v>34.799999999999997</v>
      </c>
      <c r="D34" s="3">
        <f t="shared" ref="D34:D43" si="4">C34*B34</f>
        <v>69.599999999999994</v>
      </c>
      <c r="E34" s="4" t="s">
        <v>0</v>
      </c>
      <c r="F34" s="4" t="s">
        <v>1</v>
      </c>
    </row>
    <row r="35" spans="1:6" s="1" customFormat="1" ht="22" customHeight="1" x14ac:dyDescent="0.2">
      <c r="A35" s="2" t="s">
        <v>64</v>
      </c>
      <c r="B35" s="4">
        <v>248</v>
      </c>
      <c r="C35" s="33">
        <v>34.950000000000003</v>
      </c>
      <c r="D35" s="3">
        <f t="shared" si="4"/>
        <v>8667.6</v>
      </c>
      <c r="E35" s="4" t="s">
        <v>0</v>
      </c>
      <c r="F35" s="4" t="s">
        <v>1</v>
      </c>
    </row>
    <row r="36" spans="1:6" s="1" customFormat="1" ht="22" customHeight="1" x14ac:dyDescent="0.2">
      <c r="A36" s="2" t="s">
        <v>65</v>
      </c>
      <c r="B36" s="4">
        <v>80</v>
      </c>
      <c r="C36" s="33">
        <v>35</v>
      </c>
      <c r="D36" s="3">
        <f t="shared" si="4"/>
        <v>2800</v>
      </c>
      <c r="E36" s="4" t="s">
        <v>0</v>
      </c>
      <c r="F36" s="4" t="s">
        <v>1</v>
      </c>
    </row>
    <row r="37" spans="1:6" s="1" customFormat="1" ht="22" customHeight="1" x14ac:dyDescent="0.2">
      <c r="A37" s="2" t="s">
        <v>65</v>
      </c>
      <c r="B37" s="4">
        <v>920</v>
      </c>
      <c r="C37" s="33">
        <v>35.049999999999997</v>
      </c>
      <c r="D37" s="3">
        <f t="shared" si="4"/>
        <v>32245.999999999996</v>
      </c>
      <c r="E37" s="4" t="s">
        <v>0</v>
      </c>
      <c r="F37" s="4" t="s">
        <v>1</v>
      </c>
    </row>
    <row r="38" spans="1:6" s="1" customFormat="1" ht="22" customHeight="1" x14ac:dyDescent="0.2">
      <c r="A38" s="2" t="s">
        <v>66</v>
      </c>
      <c r="B38" s="4">
        <v>200</v>
      </c>
      <c r="C38" s="33">
        <v>35</v>
      </c>
      <c r="D38" s="3">
        <f t="shared" si="4"/>
        <v>7000</v>
      </c>
      <c r="E38" s="4" t="s">
        <v>0</v>
      </c>
      <c r="F38" s="4" t="s">
        <v>1</v>
      </c>
    </row>
    <row r="39" spans="1:6" s="1" customFormat="1" ht="22" customHeight="1" x14ac:dyDescent="0.2">
      <c r="A39" s="2" t="s">
        <v>67</v>
      </c>
      <c r="B39" s="4">
        <v>61</v>
      </c>
      <c r="C39" s="33">
        <v>35.200000000000003</v>
      </c>
      <c r="D39" s="3">
        <f t="shared" si="4"/>
        <v>2147.2000000000003</v>
      </c>
      <c r="E39" s="4" t="s">
        <v>0</v>
      </c>
      <c r="F39" s="4" t="s">
        <v>1</v>
      </c>
    </row>
    <row r="40" spans="1:6" s="1" customFormat="1" ht="22" customHeight="1" x14ac:dyDescent="0.2">
      <c r="A40" s="2" t="s">
        <v>67</v>
      </c>
      <c r="B40" s="4">
        <v>89</v>
      </c>
      <c r="C40" s="33">
        <v>35.25</v>
      </c>
      <c r="D40" s="3">
        <f t="shared" si="4"/>
        <v>3137.25</v>
      </c>
      <c r="E40" s="4" t="s">
        <v>0</v>
      </c>
      <c r="F40" s="4" t="s">
        <v>1</v>
      </c>
    </row>
    <row r="41" spans="1:6" s="1" customFormat="1" ht="22" customHeight="1" x14ac:dyDescent="0.2">
      <c r="A41" s="2" t="s">
        <v>68</v>
      </c>
      <c r="B41" s="4">
        <v>100</v>
      </c>
      <c r="C41" s="33">
        <v>35.4</v>
      </c>
      <c r="D41" s="3">
        <f t="shared" si="4"/>
        <v>3540</v>
      </c>
      <c r="E41" s="4" t="s">
        <v>0</v>
      </c>
      <c r="F41" s="4" t="s">
        <v>1</v>
      </c>
    </row>
    <row r="42" spans="1:6" s="1" customFormat="1" ht="22" customHeight="1" x14ac:dyDescent="0.2">
      <c r="A42" s="2" t="s">
        <v>69</v>
      </c>
      <c r="B42" s="4">
        <v>200</v>
      </c>
      <c r="C42" s="33">
        <v>35.700000000000003</v>
      </c>
      <c r="D42" s="3">
        <f t="shared" si="4"/>
        <v>7140.0000000000009</v>
      </c>
      <c r="E42" s="4" t="s">
        <v>0</v>
      </c>
      <c r="F42" s="4" t="s">
        <v>1</v>
      </c>
    </row>
    <row r="43" spans="1:6" s="1" customFormat="1" ht="22" customHeight="1" x14ac:dyDescent="0.2">
      <c r="A43" s="2" t="s">
        <v>70</v>
      </c>
      <c r="B43" s="4">
        <v>200</v>
      </c>
      <c r="C43" s="33">
        <v>35.6</v>
      </c>
      <c r="D43" s="3">
        <f t="shared" si="4"/>
        <v>7120</v>
      </c>
      <c r="E43" s="4" t="s">
        <v>0</v>
      </c>
      <c r="F43" s="4" t="s">
        <v>1</v>
      </c>
    </row>
    <row r="44" spans="1:6" s="1" customFormat="1" ht="22" customHeight="1" x14ac:dyDescent="0.2">
      <c r="A44" s="16"/>
      <c r="B44" s="23">
        <f>SUM(B34:B43)</f>
        <v>2100</v>
      </c>
      <c r="C44" s="34"/>
      <c r="D44" s="9">
        <f>SUM(D34:D43)</f>
        <v>73867.649999999994</v>
      </c>
      <c r="E44" s="8"/>
      <c r="F44" s="8"/>
    </row>
    <row r="45" spans="1:6" ht="22" customHeight="1" x14ac:dyDescent="0.2">
      <c r="A45" s="17" t="s">
        <v>71</v>
      </c>
      <c r="B45" s="24">
        <f>B7+B16+B23+B33+B44</f>
        <v>11512</v>
      </c>
      <c r="C45" s="35">
        <f>D45/B45</f>
        <v>34.479695100764417</v>
      </c>
      <c r="D45" s="19">
        <f>SUM(D7+D16+D23+D33+D44)</f>
        <v>396930.25</v>
      </c>
      <c r="E45" s="18" t="s">
        <v>0</v>
      </c>
      <c r="F45" s="18" t="s">
        <v>1</v>
      </c>
    </row>
    <row r="50" spans="1:6" s="3" customFormat="1" ht="22" customHeight="1" x14ac:dyDescent="0.2">
      <c r="A50" s="7"/>
      <c r="B50" s="31"/>
      <c r="C50" s="33"/>
      <c r="E50" s="4"/>
      <c r="F50" s="4"/>
    </row>
  </sheetData>
  <pageMargins left="0.7" right="0.7" top="0.75" bottom="0.75" header="0.3" footer="0.3"/>
  <pageSetup paperSize="9" scale="74" orientation="portrait" horizontalDpi="0" verticalDpi="0"/>
  <ignoredErrors>
    <ignoredError sqref="D33 D23 D7 D1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8866-B590-EB41-9217-1ED1DE134182}">
  <sheetPr>
    <tabColor theme="3" tint="0.89999084444715716"/>
    <pageSetUpPr fitToPage="1"/>
  </sheetPr>
  <dimension ref="A1:F30"/>
  <sheetViews>
    <sheetView workbookViewId="0">
      <selection activeCell="B25" sqref="B25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18</v>
      </c>
      <c r="B2" s="4">
        <v>1000</v>
      </c>
      <c r="C2" s="33">
        <v>34.9</v>
      </c>
      <c r="D2" s="3">
        <f>C2*B2</f>
        <v>34900</v>
      </c>
      <c r="E2" s="4" t="s">
        <v>0</v>
      </c>
      <c r="F2" s="4" t="s">
        <v>1</v>
      </c>
    </row>
    <row r="3" spans="1:6" ht="22" customHeight="1" x14ac:dyDescent="0.2">
      <c r="A3" s="2" t="s">
        <v>19</v>
      </c>
      <c r="B3" s="4">
        <v>231</v>
      </c>
      <c r="C3" s="33">
        <v>34.700000000000003</v>
      </c>
      <c r="D3" s="3">
        <f t="shared" ref="D3:D5" si="0">C3*B3</f>
        <v>8015.7000000000007</v>
      </c>
      <c r="E3" s="4" t="s">
        <v>0</v>
      </c>
      <c r="F3" s="4" t="s">
        <v>1</v>
      </c>
    </row>
    <row r="4" spans="1:6" ht="22" customHeight="1" x14ac:dyDescent="0.2">
      <c r="A4" s="2" t="s">
        <v>20</v>
      </c>
      <c r="B4" s="4">
        <v>151</v>
      </c>
      <c r="C4" s="33">
        <v>34.799999999999997</v>
      </c>
      <c r="D4" s="3">
        <f t="shared" si="0"/>
        <v>5254.7999999999993</v>
      </c>
      <c r="E4" s="4" t="s">
        <v>0</v>
      </c>
      <c r="F4" s="4" t="s">
        <v>1</v>
      </c>
    </row>
    <row r="5" spans="1:6" ht="22" customHeight="1" x14ac:dyDescent="0.2">
      <c r="A5" s="2" t="s">
        <v>21</v>
      </c>
      <c r="B5" s="4">
        <v>1218</v>
      </c>
      <c r="C5" s="33">
        <v>34.9</v>
      </c>
      <c r="D5" s="3">
        <f t="shared" si="0"/>
        <v>42508.2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2600</v>
      </c>
      <c r="C6" s="23"/>
      <c r="D6" s="9">
        <f>SUM(D2:D5)</f>
        <v>90678.7</v>
      </c>
      <c r="E6" s="8"/>
      <c r="F6" s="8"/>
    </row>
    <row r="7" spans="1:6" ht="22" customHeight="1" x14ac:dyDescent="0.2">
      <c r="A7" s="2" t="s">
        <v>22</v>
      </c>
      <c r="B7" s="4">
        <v>1000</v>
      </c>
      <c r="C7" s="33">
        <v>34.9</v>
      </c>
      <c r="D7" s="3">
        <f>C7*B7</f>
        <v>34900</v>
      </c>
      <c r="E7" s="4" t="s">
        <v>0</v>
      </c>
      <c r="F7" s="4" t="s">
        <v>1</v>
      </c>
    </row>
    <row r="8" spans="1:6" ht="22" customHeight="1" x14ac:dyDescent="0.2">
      <c r="A8" s="2" t="s">
        <v>23</v>
      </c>
      <c r="B8" s="4">
        <v>697</v>
      </c>
      <c r="C8" s="33">
        <v>34.299999999999997</v>
      </c>
      <c r="D8" s="3">
        <f t="shared" ref="D8:D10" si="1">C8*B8</f>
        <v>23907.1</v>
      </c>
      <c r="E8" s="4" t="s">
        <v>0</v>
      </c>
      <c r="F8" s="4" t="s">
        <v>1</v>
      </c>
    </row>
    <row r="9" spans="1:6" ht="22" customHeight="1" x14ac:dyDescent="0.2">
      <c r="A9" s="2" t="s">
        <v>24</v>
      </c>
      <c r="B9" s="4">
        <v>837</v>
      </c>
      <c r="C9" s="33">
        <v>34.299999999999997</v>
      </c>
      <c r="D9" s="3">
        <f t="shared" si="1"/>
        <v>28709.1</v>
      </c>
      <c r="E9" s="4" t="s">
        <v>0</v>
      </c>
      <c r="F9" s="4" t="s">
        <v>1</v>
      </c>
    </row>
    <row r="10" spans="1:6" ht="22" customHeight="1" x14ac:dyDescent="0.2">
      <c r="A10" s="2" t="s">
        <v>25</v>
      </c>
      <c r="B10" s="4">
        <v>66</v>
      </c>
      <c r="C10" s="33">
        <v>34.950000000000003</v>
      </c>
      <c r="D10" s="3">
        <f t="shared" si="1"/>
        <v>2306.7000000000003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SUM(B7:B10)</f>
        <v>2600</v>
      </c>
      <c r="C11" s="34"/>
      <c r="D11" s="9">
        <f>SUM(D7:D10)</f>
        <v>89822.9</v>
      </c>
      <c r="E11" s="8"/>
      <c r="F11" s="8"/>
    </row>
    <row r="12" spans="1:6" ht="22" customHeight="1" x14ac:dyDescent="0.2">
      <c r="A12" s="2" t="s">
        <v>26</v>
      </c>
      <c r="B12" s="4">
        <v>1000</v>
      </c>
      <c r="C12" s="33">
        <v>34.9</v>
      </c>
      <c r="D12" s="3">
        <f>C12*B12</f>
        <v>34900</v>
      </c>
      <c r="E12" s="4" t="s">
        <v>0</v>
      </c>
      <c r="F12" s="4" t="s">
        <v>1</v>
      </c>
    </row>
    <row r="13" spans="1:6" ht="22" customHeight="1" x14ac:dyDescent="0.2">
      <c r="A13" s="2" t="s">
        <v>27</v>
      </c>
      <c r="B13" s="4">
        <v>1000</v>
      </c>
      <c r="C13" s="33">
        <v>35</v>
      </c>
      <c r="D13" s="3">
        <f t="shared" ref="D13:D15" si="2">C13*B13</f>
        <v>35000</v>
      </c>
      <c r="E13" s="4" t="s">
        <v>0</v>
      </c>
      <c r="F13" s="4" t="s">
        <v>1</v>
      </c>
    </row>
    <row r="14" spans="1:6" ht="22" customHeight="1" x14ac:dyDescent="0.2">
      <c r="A14" s="2" t="s">
        <v>28</v>
      </c>
      <c r="B14" s="4">
        <v>72</v>
      </c>
      <c r="C14" s="33">
        <v>34.1</v>
      </c>
      <c r="D14" s="3">
        <f t="shared" si="2"/>
        <v>2455.2000000000003</v>
      </c>
      <c r="E14" s="4" t="s">
        <v>0</v>
      </c>
      <c r="F14" s="4" t="s">
        <v>1</v>
      </c>
    </row>
    <row r="15" spans="1:6" ht="22" customHeight="1" x14ac:dyDescent="0.2">
      <c r="A15" s="2" t="s">
        <v>29</v>
      </c>
      <c r="B15" s="4">
        <v>628</v>
      </c>
      <c r="C15" s="33">
        <v>34.450000000000003</v>
      </c>
      <c r="D15" s="3">
        <f t="shared" si="2"/>
        <v>21634.600000000002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SUM(B12:B15)</f>
        <v>2700</v>
      </c>
      <c r="C16" s="34"/>
      <c r="D16" s="9">
        <f>SUM(D12:D15)</f>
        <v>93989.8</v>
      </c>
      <c r="E16" s="8"/>
      <c r="F16" s="8"/>
    </row>
    <row r="17" spans="1:6" ht="22" customHeight="1" x14ac:dyDescent="0.2">
      <c r="A17" s="36" t="s">
        <v>35</v>
      </c>
      <c r="B17" s="4">
        <v>0</v>
      </c>
      <c r="C17" s="33">
        <v>0</v>
      </c>
      <c r="D17" s="3">
        <f t="shared" ref="D17" si="3">C17*B17</f>
        <v>0</v>
      </c>
      <c r="E17" s="4" t="s">
        <v>0</v>
      </c>
      <c r="F17" s="4" t="s">
        <v>1</v>
      </c>
    </row>
    <row r="18" spans="1:6" ht="22" customHeight="1" x14ac:dyDescent="0.2">
      <c r="A18" s="16"/>
      <c r="B18" s="23">
        <f>SUM(B17:B17)</f>
        <v>0</v>
      </c>
      <c r="C18" s="34"/>
      <c r="D18" s="9">
        <f>SUM(D17:D17)</f>
        <v>0</v>
      </c>
      <c r="E18" s="8"/>
      <c r="F18" s="8"/>
    </row>
    <row r="19" spans="1:6" s="1" customFormat="1" ht="22" customHeight="1" x14ac:dyDescent="0.2">
      <c r="A19" s="2" t="s">
        <v>30</v>
      </c>
      <c r="B19" s="4">
        <v>16</v>
      </c>
      <c r="C19" s="33">
        <v>34.299999999999997</v>
      </c>
      <c r="D19" s="3">
        <f>C19*B19</f>
        <v>548.79999999999995</v>
      </c>
      <c r="E19" s="4" t="s">
        <v>0</v>
      </c>
      <c r="F19" s="4" t="s">
        <v>1</v>
      </c>
    </row>
    <row r="20" spans="1:6" s="1" customFormat="1" ht="22" customHeight="1" x14ac:dyDescent="0.2">
      <c r="A20" s="2" t="s">
        <v>31</v>
      </c>
      <c r="B20" s="4">
        <v>76</v>
      </c>
      <c r="C20" s="33">
        <v>34.4</v>
      </c>
      <c r="D20" s="3">
        <f t="shared" ref="D20:D23" si="4">C20*B20</f>
        <v>2614.4</v>
      </c>
      <c r="E20" s="4" t="s">
        <v>0</v>
      </c>
      <c r="F20" s="4" t="s">
        <v>1</v>
      </c>
    </row>
    <row r="21" spans="1:6" s="1" customFormat="1" ht="22" customHeight="1" x14ac:dyDescent="0.2">
      <c r="A21" s="2" t="s">
        <v>32</v>
      </c>
      <c r="B21" s="4">
        <v>264</v>
      </c>
      <c r="C21" s="33">
        <v>34.5</v>
      </c>
      <c r="D21" s="3">
        <f t="shared" si="4"/>
        <v>9108</v>
      </c>
      <c r="E21" s="4" t="s">
        <v>0</v>
      </c>
      <c r="F21" s="4" t="s">
        <v>1</v>
      </c>
    </row>
    <row r="22" spans="1:6" s="1" customFormat="1" ht="22" customHeight="1" x14ac:dyDescent="0.2">
      <c r="A22" s="2" t="s">
        <v>33</v>
      </c>
      <c r="B22" s="4">
        <v>366</v>
      </c>
      <c r="C22" s="33">
        <v>34.6</v>
      </c>
      <c r="D22" s="3">
        <f t="shared" si="4"/>
        <v>12663.6</v>
      </c>
      <c r="E22" s="4" t="s">
        <v>0</v>
      </c>
      <c r="F22" s="4" t="s">
        <v>1</v>
      </c>
    </row>
    <row r="23" spans="1:6" s="1" customFormat="1" ht="22" customHeight="1" x14ac:dyDescent="0.2">
      <c r="A23" s="2" t="s">
        <v>34</v>
      </c>
      <c r="B23" s="4">
        <v>916</v>
      </c>
      <c r="C23" s="33">
        <v>35.200000000000003</v>
      </c>
      <c r="D23" s="3">
        <f t="shared" si="4"/>
        <v>32243.200000000004</v>
      </c>
      <c r="E23" s="4" t="s">
        <v>0</v>
      </c>
      <c r="F23" s="4" t="s">
        <v>1</v>
      </c>
    </row>
    <row r="24" spans="1:6" s="1" customFormat="1" ht="22" customHeight="1" x14ac:dyDescent="0.2">
      <c r="A24" s="16"/>
      <c r="B24" s="23">
        <f>SUM(B19:B23)</f>
        <v>1638</v>
      </c>
      <c r="C24" s="34"/>
      <c r="D24" s="9">
        <f>SUM(D19:D23)</f>
        <v>57178.000000000007</v>
      </c>
      <c r="E24" s="8"/>
      <c r="F24" s="8"/>
    </row>
    <row r="25" spans="1:6" ht="22" customHeight="1" x14ac:dyDescent="0.2">
      <c r="A25" s="17" t="s">
        <v>36</v>
      </c>
      <c r="B25" s="24">
        <f>B6+B11+B16+B18+B24</f>
        <v>9538</v>
      </c>
      <c r="C25" s="35">
        <f>D25/B25</f>
        <v>34.773474522960782</v>
      </c>
      <c r="D25" s="19">
        <f>SUM(D6+D11+D16+D18+D24)</f>
        <v>331669.39999999997</v>
      </c>
      <c r="E25" s="18" t="s">
        <v>0</v>
      </c>
      <c r="F25" s="18" t="s">
        <v>1</v>
      </c>
    </row>
    <row r="30" spans="1:6" s="3" customFormat="1" ht="22" customHeight="1" x14ac:dyDescent="0.2">
      <c r="A30" s="7"/>
      <c r="B30" s="31"/>
      <c r="C30" s="33"/>
      <c r="E30" s="4"/>
      <c r="F30" s="4"/>
    </row>
  </sheetData>
  <pageMargins left="0.7" right="0.7" top="0.75" bottom="0.75" header="0.3" footer="0.3"/>
  <pageSetup paperSize="9" scale="74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59AE-B5AF-C542-9CE2-F4EBE321BF5D}">
  <sheetPr>
    <tabColor theme="3" tint="0.89999084444715716"/>
    <pageSetUpPr fitToPage="1"/>
  </sheetPr>
  <dimension ref="A1:F12"/>
  <sheetViews>
    <sheetView workbookViewId="0">
      <selection activeCell="C13" sqref="C13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s="1" customFormat="1" ht="22" customHeight="1" x14ac:dyDescent="0.2">
      <c r="A2" s="2" t="s">
        <v>14</v>
      </c>
      <c r="B2" s="22">
        <v>1000</v>
      </c>
      <c r="C2" s="33">
        <v>34.9</v>
      </c>
      <c r="D2" s="3">
        <f>C2*B2</f>
        <v>34900</v>
      </c>
      <c r="E2" s="4" t="s">
        <v>0</v>
      </c>
      <c r="F2" s="4" t="s">
        <v>1</v>
      </c>
    </row>
    <row r="3" spans="1:6" s="1" customFormat="1" ht="22" customHeight="1" x14ac:dyDescent="0.2">
      <c r="A3" s="2" t="s">
        <v>15</v>
      </c>
      <c r="B3" s="22">
        <v>1000</v>
      </c>
      <c r="C3" s="33">
        <v>34.9</v>
      </c>
      <c r="D3" s="3">
        <f t="shared" ref="D3:D5" si="0">C3*B3</f>
        <v>34900</v>
      </c>
      <c r="E3" s="4" t="s">
        <v>0</v>
      </c>
      <c r="F3" s="4" t="s">
        <v>1</v>
      </c>
    </row>
    <row r="4" spans="1:6" s="1" customFormat="1" ht="22" customHeight="1" x14ac:dyDescent="0.2">
      <c r="A4" s="2" t="s">
        <v>16</v>
      </c>
      <c r="B4" s="22">
        <v>252</v>
      </c>
      <c r="C4" s="33">
        <v>34.450000000000003</v>
      </c>
      <c r="D4" s="3">
        <f t="shared" si="0"/>
        <v>8681.4000000000015</v>
      </c>
      <c r="E4" s="4" t="s">
        <v>0</v>
      </c>
      <c r="F4" s="4" t="s">
        <v>1</v>
      </c>
    </row>
    <row r="5" spans="1:6" s="1" customFormat="1" ht="22" customHeight="1" x14ac:dyDescent="0.2">
      <c r="A5" s="2" t="s">
        <v>17</v>
      </c>
      <c r="B5" s="22">
        <v>248</v>
      </c>
      <c r="C5" s="33">
        <v>34.9</v>
      </c>
      <c r="D5" s="3">
        <f t="shared" si="0"/>
        <v>8655.1999999999989</v>
      </c>
      <c r="E5" s="4" t="s">
        <v>0</v>
      </c>
      <c r="F5" s="4" t="s">
        <v>1</v>
      </c>
    </row>
    <row r="6" spans="1:6" s="1" customFormat="1" ht="22" customHeight="1" x14ac:dyDescent="0.2">
      <c r="A6" s="16"/>
      <c r="B6" s="23">
        <f>SUM(B2:B5)</f>
        <v>2500</v>
      </c>
      <c r="C6" s="34">
        <f>D6/B6</f>
        <v>34.854639999999996</v>
      </c>
      <c r="D6" s="9">
        <f>SUM(D2:D5)</f>
        <v>87136.599999999991</v>
      </c>
      <c r="E6" s="8"/>
      <c r="F6" s="8"/>
    </row>
    <row r="7" spans="1:6" ht="22" customHeight="1" x14ac:dyDescent="0.2">
      <c r="A7" s="17" t="s">
        <v>13</v>
      </c>
      <c r="B7" s="24">
        <f>B6</f>
        <v>2500</v>
      </c>
      <c r="C7" s="35">
        <f>D7/B7</f>
        <v>34.854639999999996</v>
      </c>
      <c r="D7" s="19">
        <f>D6</f>
        <v>87136.599999999991</v>
      </c>
      <c r="E7" s="18" t="s">
        <v>0</v>
      </c>
      <c r="F7" s="18" t="s">
        <v>1</v>
      </c>
    </row>
    <row r="12" spans="1:6" s="3" customFormat="1" ht="22" customHeight="1" x14ac:dyDescent="0.2">
      <c r="A12" s="7"/>
      <c r="B12" s="6"/>
      <c r="C12" s="33"/>
      <c r="E12" s="4"/>
      <c r="F12" s="4"/>
    </row>
  </sheetData>
  <pageMargins left="0.7" right="0.7" top="0.75" bottom="0.75" header="0.3" footer="0.3"/>
  <pageSetup paperSize="9" scale="74" orientation="portrait" horizontalDpi="0" verticalDpi="0"/>
  <ignoredErrors>
    <ignoredError sqref="C6:C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915D9-A3DF-0247-AFFB-215661B8A85C}">
  <sheetPr>
    <tabColor theme="3" tint="0.89999084444715716"/>
    <pageSetUpPr fitToPage="1"/>
  </sheetPr>
  <dimension ref="A1:F24"/>
  <sheetViews>
    <sheetView topLeftCell="A6" workbookViewId="0">
      <selection activeCell="F23" sqref="F23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229</v>
      </c>
      <c r="B2" s="4">
        <v>200</v>
      </c>
      <c r="C2" s="33">
        <v>37.9</v>
      </c>
      <c r="D2" s="3">
        <f>C2*B2</f>
        <v>7580</v>
      </c>
      <c r="E2" s="4" t="s">
        <v>0</v>
      </c>
      <c r="F2" s="4" t="s">
        <v>1</v>
      </c>
    </row>
    <row r="3" spans="1:6" ht="22" customHeight="1" x14ac:dyDescent="0.2">
      <c r="A3" s="2" t="s">
        <v>230</v>
      </c>
      <c r="B3" s="4">
        <v>100</v>
      </c>
      <c r="C3" s="33">
        <v>37.85</v>
      </c>
      <c r="D3" s="3">
        <f t="shared" ref="D3:D5" si="0">C3*B3</f>
        <v>3785</v>
      </c>
      <c r="E3" s="4" t="s">
        <v>0</v>
      </c>
      <c r="F3" s="4" t="s">
        <v>1</v>
      </c>
    </row>
    <row r="4" spans="1:6" ht="22" customHeight="1" x14ac:dyDescent="0.2">
      <c r="A4" s="2" t="s">
        <v>231</v>
      </c>
      <c r="B4" s="4">
        <v>400</v>
      </c>
      <c r="C4" s="33">
        <v>37.9</v>
      </c>
      <c r="D4" s="3">
        <f t="shared" si="0"/>
        <v>15160</v>
      </c>
      <c r="E4" s="4" t="s">
        <v>0</v>
      </c>
      <c r="F4" s="4" t="s">
        <v>1</v>
      </c>
    </row>
    <row r="5" spans="1:6" ht="22" customHeight="1" x14ac:dyDescent="0.2">
      <c r="A5" s="2" t="s">
        <v>232</v>
      </c>
      <c r="B5" s="4">
        <v>200</v>
      </c>
      <c r="C5" s="33">
        <v>38</v>
      </c>
      <c r="D5" s="3">
        <f t="shared" si="0"/>
        <v>7600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900</v>
      </c>
      <c r="C6" s="23"/>
      <c r="D6" s="9">
        <f>SUM(D2:D5)</f>
        <v>34125</v>
      </c>
      <c r="E6" s="8"/>
      <c r="F6" s="8"/>
    </row>
    <row r="7" spans="1:6" ht="22" customHeight="1" x14ac:dyDescent="0.2">
      <c r="A7" s="2" t="s">
        <v>233</v>
      </c>
      <c r="B7" s="4">
        <v>700</v>
      </c>
      <c r="C7" s="33">
        <v>41</v>
      </c>
      <c r="D7" s="3">
        <f t="shared" ref="D7" si="1">C7*B7</f>
        <v>28700</v>
      </c>
      <c r="E7" s="4" t="s">
        <v>0</v>
      </c>
      <c r="F7" s="4" t="s">
        <v>1</v>
      </c>
    </row>
    <row r="8" spans="1:6" ht="22" customHeight="1" x14ac:dyDescent="0.2">
      <c r="A8" s="16"/>
      <c r="B8" s="23">
        <f>SUM(B7:B7)</f>
        <v>700</v>
      </c>
      <c r="C8" s="34"/>
      <c r="D8" s="9">
        <f>SUM(D7:D7)</f>
        <v>28700</v>
      </c>
      <c r="E8" s="8"/>
      <c r="F8" s="8"/>
    </row>
    <row r="9" spans="1:6" ht="22" customHeight="1" x14ac:dyDescent="0.2">
      <c r="A9" s="2" t="s">
        <v>234</v>
      </c>
      <c r="B9" s="4">
        <v>100</v>
      </c>
      <c r="C9" s="33">
        <v>41.15</v>
      </c>
      <c r="D9" s="3">
        <f t="shared" ref="D9:D10" si="2">C9*B9</f>
        <v>4115</v>
      </c>
      <c r="E9" s="4" t="s">
        <v>0</v>
      </c>
      <c r="F9" s="4" t="s">
        <v>1</v>
      </c>
    </row>
    <row r="10" spans="1:6" ht="22" customHeight="1" x14ac:dyDescent="0.2">
      <c r="A10" s="2" t="s">
        <v>235</v>
      </c>
      <c r="B10" s="4">
        <v>600</v>
      </c>
      <c r="C10" s="33">
        <v>41.2</v>
      </c>
      <c r="D10" s="3">
        <f t="shared" si="2"/>
        <v>24720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SUM(B9:B10)</f>
        <v>700</v>
      </c>
      <c r="C11" s="34"/>
      <c r="D11" s="9">
        <f>SUM(D9:D10)</f>
        <v>28835</v>
      </c>
      <c r="E11" s="8"/>
      <c r="F11" s="8"/>
    </row>
    <row r="12" spans="1:6" ht="22" customHeight="1" x14ac:dyDescent="0.2">
      <c r="A12" s="2" t="s">
        <v>236</v>
      </c>
      <c r="B12" s="4">
        <v>400</v>
      </c>
      <c r="C12" s="33">
        <v>42</v>
      </c>
      <c r="D12" s="3">
        <f t="shared" ref="D12:D13" si="3">C12*B12</f>
        <v>16800</v>
      </c>
      <c r="E12" s="4" t="s">
        <v>0</v>
      </c>
      <c r="F12" s="4" t="s">
        <v>1</v>
      </c>
    </row>
    <row r="13" spans="1:6" ht="22" customHeight="1" x14ac:dyDescent="0.2">
      <c r="A13" s="2" t="s">
        <v>237</v>
      </c>
      <c r="B13" s="4">
        <v>300</v>
      </c>
      <c r="C13" s="33">
        <v>42</v>
      </c>
      <c r="D13" s="3">
        <f t="shared" si="3"/>
        <v>12600</v>
      </c>
      <c r="E13" s="4" t="s">
        <v>0</v>
      </c>
      <c r="F13" s="4" t="s">
        <v>1</v>
      </c>
    </row>
    <row r="14" spans="1:6" ht="22" customHeight="1" x14ac:dyDescent="0.2">
      <c r="A14" s="16"/>
      <c r="B14" s="23">
        <f>SUM(B12:B13)</f>
        <v>700</v>
      </c>
      <c r="C14" s="34"/>
      <c r="D14" s="9">
        <f>SUM(D12:D13)</f>
        <v>29400</v>
      </c>
      <c r="E14" s="8"/>
      <c r="F14" s="8"/>
    </row>
    <row r="15" spans="1:6" s="1" customFormat="1" ht="22" customHeight="1" x14ac:dyDescent="0.2">
      <c r="A15" s="2" t="s">
        <v>238</v>
      </c>
      <c r="B15" s="4">
        <v>100</v>
      </c>
      <c r="C15" s="33">
        <v>42.1</v>
      </c>
      <c r="D15" s="3">
        <f t="shared" ref="D15:D17" si="4">C15*B15</f>
        <v>4210</v>
      </c>
      <c r="E15" s="4" t="s">
        <v>0</v>
      </c>
      <c r="F15" s="4" t="s">
        <v>1</v>
      </c>
    </row>
    <row r="16" spans="1:6" s="1" customFormat="1" ht="22" customHeight="1" x14ac:dyDescent="0.2">
      <c r="A16" s="2" t="s">
        <v>239</v>
      </c>
      <c r="B16" s="4">
        <v>300</v>
      </c>
      <c r="C16" s="33">
        <v>42.1</v>
      </c>
      <c r="D16" s="3">
        <f t="shared" si="4"/>
        <v>12630</v>
      </c>
      <c r="E16" s="4" t="s">
        <v>0</v>
      </c>
      <c r="F16" s="4" t="s">
        <v>1</v>
      </c>
    </row>
    <row r="17" spans="1:6" s="1" customFormat="1" ht="22" customHeight="1" x14ac:dyDescent="0.2">
      <c r="A17" s="2" t="s">
        <v>240</v>
      </c>
      <c r="B17" s="4">
        <v>200</v>
      </c>
      <c r="C17" s="33">
        <v>42.6</v>
      </c>
      <c r="D17" s="3">
        <f t="shared" si="4"/>
        <v>8520</v>
      </c>
      <c r="E17" s="4" t="s">
        <v>0</v>
      </c>
      <c r="F17" s="4" t="s">
        <v>1</v>
      </c>
    </row>
    <row r="18" spans="1:6" s="1" customFormat="1" ht="22" customHeight="1" x14ac:dyDescent="0.2">
      <c r="A18" s="16"/>
      <c r="B18" s="23">
        <f>SUM(B15:B17)</f>
        <v>600</v>
      </c>
      <c r="C18" s="34"/>
      <c r="D18" s="9">
        <f>SUM(D15:D17)</f>
        <v>25360</v>
      </c>
      <c r="E18" s="8"/>
      <c r="F18" s="8"/>
    </row>
    <row r="19" spans="1:6" ht="22" customHeight="1" x14ac:dyDescent="0.2">
      <c r="A19" s="17" t="s">
        <v>228</v>
      </c>
      <c r="B19" s="24">
        <f>B6+B8+B11+B14+B18</f>
        <v>3600</v>
      </c>
      <c r="C19" s="35">
        <f>D19/B19</f>
        <v>40.672222222222224</v>
      </c>
      <c r="D19" s="19">
        <f>SUM(D6+D8+D11+D14+D18)</f>
        <v>146420</v>
      </c>
      <c r="E19" s="18" t="s">
        <v>0</v>
      </c>
      <c r="F19" s="18" t="s">
        <v>1</v>
      </c>
    </row>
    <row r="24" spans="1:6" s="3" customFormat="1" ht="22" customHeight="1" x14ac:dyDescent="0.2">
      <c r="A24" s="7"/>
      <c r="B24" s="31"/>
      <c r="C24" s="33"/>
      <c r="E24" s="4"/>
      <c r="F24" s="4"/>
    </row>
  </sheetData>
  <pageMargins left="0.7" right="0.7" top="0.75" bottom="0.75" header="0.3" footer="0.3"/>
  <pageSetup paperSize="9" scale="74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4CCD3-D819-F243-9A46-1462110BE916}">
  <sheetPr>
    <tabColor theme="3" tint="0.89999084444715716"/>
    <pageSetUpPr fitToPage="1"/>
  </sheetPr>
  <dimension ref="A1:F38"/>
  <sheetViews>
    <sheetView topLeftCell="A19" workbookViewId="0">
      <selection activeCell="A34" sqref="A34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207</v>
      </c>
      <c r="B2" s="4">
        <v>300</v>
      </c>
      <c r="C2" s="33">
        <v>39</v>
      </c>
      <c r="D2" s="3">
        <f>C2*B2</f>
        <v>11700</v>
      </c>
      <c r="E2" s="4" t="s">
        <v>0</v>
      </c>
      <c r="F2" s="4" t="s">
        <v>1</v>
      </c>
    </row>
    <row r="3" spans="1:6" ht="22" customHeight="1" x14ac:dyDescent="0.2">
      <c r="A3" s="2" t="s">
        <v>208</v>
      </c>
      <c r="B3" s="4">
        <v>300</v>
      </c>
      <c r="C3" s="33">
        <v>39</v>
      </c>
      <c r="D3" s="3">
        <f t="shared" ref="D3:D4" si="0">C3*B3</f>
        <v>11700</v>
      </c>
      <c r="E3" s="4" t="s">
        <v>0</v>
      </c>
      <c r="F3" s="4" t="s">
        <v>1</v>
      </c>
    </row>
    <row r="4" spans="1:6" ht="22" customHeight="1" x14ac:dyDescent="0.2">
      <c r="A4" s="2" t="s">
        <v>209</v>
      </c>
      <c r="B4" s="4">
        <v>200</v>
      </c>
      <c r="C4" s="33">
        <v>38.85</v>
      </c>
      <c r="D4" s="3">
        <f t="shared" si="0"/>
        <v>7770</v>
      </c>
      <c r="E4" s="4" t="s">
        <v>0</v>
      </c>
      <c r="F4" s="4" t="s">
        <v>1</v>
      </c>
    </row>
    <row r="5" spans="1:6" ht="22" customHeight="1" x14ac:dyDescent="0.2">
      <c r="A5" s="27"/>
      <c r="B5" s="23">
        <f>SUM(B2:B4)</f>
        <v>800</v>
      </c>
      <c r="C5" s="23"/>
      <c r="D5" s="9">
        <f>SUM(D2:D4)</f>
        <v>31170</v>
      </c>
      <c r="E5" s="8"/>
      <c r="F5" s="8"/>
    </row>
    <row r="6" spans="1:6" ht="22" customHeight="1" x14ac:dyDescent="0.2">
      <c r="A6" s="2" t="s">
        <v>210</v>
      </c>
      <c r="B6" s="4">
        <v>200</v>
      </c>
      <c r="C6" s="33">
        <v>39</v>
      </c>
      <c r="D6" s="3">
        <f t="shared" ref="D6:D11" si="1">C6*B6</f>
        <v>7800</v>
      </c>
      <c r="E6" s="4" t="s">
        <v>0</v>
      </c>
      <c r="F6" s="4" t="s">
        <v>1</v>
      </c>
    </row>
    <row r="7" spans="1:6" ht="22" customHeight="1" x14ac:dyDescent="0.2">
      <c r="A7" s="2" t="s">
        <v>211</v>
      </c>
      <c r="B7" s="4">
        <v>200</v>
      </c>
      <c r="C7" s="33">
        <v>39</v>
      </c>
      <c r="D7" s="3">
        <f t="shared" si="1"/>
        <v>7800</v>
      </c>
      <c r="E7" s="4" t="s">
        <v>0</v>
      </c>
      <c r="F7" s="4" t="s">
        <v>1</v>
      </c>
    </row>
    <row r="8" spans="1:6" ht="22" customHeight="1" x14ac:dyDescent="0.2">
      <c r="A8" s="2" t="s">
        <v>212</v>
      </c>
      <c r="B8" s="4">
        <v>300</v>
      </c>
      <c r="C8" s="33">
        <v>38.799999999999997</v>
      </c>
      <c r="D8" s="3">
        <f t="shared" si="1"/>
        <v>11640</v>
      </c>
      <c r="E8" s="4" t="s">
        <v>0</v>
      </c>
      <c r="F8" s="4" t="s">
        <v>1</v>
      </c>
    </row>
    <row r="9" spans="1:6" ht="22" customHeight="1" x14ac:dyDescent="0.2">
      <c r="A9" s="2" t="s">
        <v>213</v>
      </c>
      <c r="B9" s="4">
        <v>52</v>
      </c>
      <c r="C9" s="33">
        <v>38.85</v>
      </c>
      <c r="D9" s="3">
        <f t="shared" si="1"/>
        <v>2020.2</v>
      </c>
      <c r="E9" s="4" t="s">
        <v>0</v>
      </c>
      <c r="F9" s="4" t="s">
        <v>1</v>
      </c>
    </row>
    <row r="10" spans="1:6" ht="22" customHeight="1" x14ac:dyDescent="0.2">
      <c r="A10" s="2" t="s">
        <v>213</v>
      </c>
      <c r="B10" s="4">
        <v>3</v>
      </c>
      <c r="C10" s="33">
        <v>38.85</v>
      </c>
      <c r="D10" s="3">
        <f t="shared" si="1"/>
        <v>116.55000000000001</v>
      </c>
      <c r="E10" s="4" t="s">
        <v>0</v>
      </c>
      <c r="F10" s="4" t="s">
        <v>1</v>
      </c>
    </row>
    <row r="11" spans="1:6" ht="22" customHeight="1" x14ac:dyDescent="0.2">
      <c r="A11" s="2" t="s">
        <v>214</v>
      </c>
      <c r="B11" s="4">
        <v>45</v>
      </c>
      <c r="C11" s="33">
        <v>38.85</v>
      </c>
      <c r="D11" s="3">
        <f t="shared" si="1"/>
        <v>1748.25</v>
      </c>
      <c r="E11" s="4" t="s">
        <v>0</v>
      </c>
      <c r="F11" s="4" t="s">
        <v>1</v>
      </c>
    </row>
    <row r="12" spans="1:6" ht="22" customHeight="1" x14ac:dyDescent="0.2">
      <c r="A12" s="16"/>
      <c r="B12" s="23">
        <f>SUM(B6:B11)</f>
        <v>800</v>
      </c>
      <c r="C12" s="34"/>
      <c r="D12" s="9">
        <f>SUM(D6:D11)</f>
        <v>31125</v>
      </c>
      <c r="E12" s="8"/>
      <c r="F12" s="8"/>
    </row>
    <row r="13" spans="1:6" ht="22" customHeight="1" x14ac:dyDescent="0.2">
      <c r="A13" s="2" t="s">
        <v>215</v>
      </c>
      <c r="B13" s="4">
        <v>78</v>
      </c>
      <c r="C13" s="33">
        <v>38.799999999999997</v>
      </c>
      <c r="D13" s="3">
        <f t="shared" ref="D13:D17" si="2">C13*B13</f>
        <v>3026.3999999999996</v>
      </c>
      <c r="E13" s="4" t="s">
        <v>0</v>
      </c>
      <c r="F13" s="4" t="s">
        <v>1</v>
      </c>
    </row>
    <row r="14" spans="1:6" ht="22" customHeight="1" x14ac:dyDescent="0.2">
      <c r="A14" s="2" t="s">
        <v>215</v>
      </c>
      <c r="B14" s="4">
        <v>222</v>
      </c>
      <c r="C14" s="33">
        <v>38.85</v>
      </c>
      <c r="D14" s="3">
        <f t="shared" si="2"/>
        <v>8624.7000000000007</v>
      </c>
      <c r="E14" s="4" t="s">
        <v>0</v>
      </c>
      <c r="F14" s="4" t="s">
        <v>1</v>
      </c>
    </row>
    <row r="15" spans="1:6" ht="22" customHeight="1" x14ac:dyDescent="0.2">
      <c r="A15" s="2" t="s">
        <v>216</v>
      </c>
      <c r="B15" s="4">
        <v>100</v>
      </c>
      <c r="C15" s="33">
        <v>38.799999999999997</v>
      </c>
      <c r="D15" s="3">
        <f t="shared" si="2"/>
        <v>3879.9999999999995</v>
      </c>
      <c r="E15" s="4" t="s">
        <v>0</v>
      </c>
      <c r="F15" s="4" t="s">
        <v>1</v>
      </c>
    </row>
    <row r="16" spans="1:6" ht="22" customHeight="1" x14ac:dyDescent="0.2">
      <c r="A16" s="2" t="s">
        <v>217</v>
      </c>
      <c r="B16" s="4">
        <v>100</v>
      </c>
      <c r="C16" s="33">
        <v>38.9</v>
      </c>
      <c r="D16" s="3">
        <f t="shared" si="2"/>
        <v>3890</v>
      </c>
      <c r="E16" s="4" t="s">
        <v>0</v>
      </c>
      <c r="F16" s="4" t="s">
        <v>1</v>
      </c>
    </row>
    <row r="17" spans="1:6" ht="22" customHeight="1" x14ac:dyDescent="0.2">
      <c r="A17" s="2" t="s">
        <v>218</v>
      </c>
      <c r="B17" s="4">
        <v>300</v>
      </c>
      <c r="C17" s="33">
        <v>39</v>
      </c>
      <c r="D17" s="3">
        <f t="shared" si="2"/>
        <v>11700</v>
      </c>
      <c r="E17" s="4" t="s">
        <v>0</v>
      </c>
      <c r="F17" s="4" t="s">
        <v>1</v>
      </c>
    </row>
    <row r="18" spans="1:6" ht="22" customHeight="1" x14ac:dyDescent="0.2">
      <c r="A18" s="16"/>
      <c r="B18" s="23">
        <f>SUM(B13:B17)</f>
        <v>800</v>
      </c>
      <c r="C18" s="34"/>
      <c r="D18" s="9">
        <f>SUM(D13:D17)</f>
        <v>31121.1</v>
      </c>
      <c r="E18" s="8"/>
      <c r="F18" s="8"/>
    </row>
    <row r="19" spans="1:6" ht="22" customHeight="1" x14ac:dyDescent="0.2">
      <c r="A19" s="2" t="s">
        <v>219</v>
      </c>
      <c r="B19" s="4">
        <v>11</v>
      </c>
      <c r="C19" s="33">
        <v>38.549999999999997</v>
      </c>
      <c r="D19" s="3">
        <f t="shared" ref="D19:D25" si="3">C19*B19</f>
        <v>424.04999999999995</v>
      </c>
      <c r="E19" s="4" t="s">
        <v>0</v>
      </c>
      <c r="F19" s="4" t="s">
        <v>1</v>
      </c>
    </row>
    <row r="20" spans="1:6" ht="22" customHeight="1" x14ac:dyDescent="0.2">
      <c r="A20" s="2" t="s">
        <v>219</v>
      </c>
      <c r="B20" s="4">
        <v>13</v>
      </c>
      <c r="C20" s="33">
        <v>38.6</v>
      </c>
      <c r="D20" s="3">
        <f t="shared" si="3"/>
        <v>501.8</v>
      </c>
      <c r="E20" s="4" t="s">
        <v>0</v>
      </c>
      <c r="F20" s="4" t="s">
        <v>1</v>
      </c>
    </row>
    <row r="21" spans="1:6" ht="22" customHeight="1" x14ac:dyDescent="0.2">
      <c r="A21" s="2" t="s">
        <v>219</v>
      </c>
      <c r="B21" s="4">
        <v>110</v>
      </c>
      <c r="C21" s="33">
        <v>38.65</v>
      </c>
      <c r="D21" s="3">
        <f t="shared" si="3"/>
        <v>4251.5</v>
      </c>
      <c r="E21" s="4" t="s">
        <v>0</v>
      </c>
      <c r="F21" s="4" t="s">
        <v>1</v>
      </c>
    </row>
    <row r="22" spans="1:6" ht="22" customHeight="1" x14ac:dyDescent="0.2">
      <c r="A22" s="2" t="s">
        <v>219</v>
      </c>
      <c r="B22" s="4">
        <v>266</v>
      </c>
      <c r="C22" s="33">
        <v>38.700000000000003</v>
      </c>
      <c r="D22" s="3">
        <f t="shared" si="3"/>
        <v>10294.200000000001</v>
      </c>
      <c r="E22" s="4" t="s">
        <v>0</v>
      </c>
      <c r="F22" s="4" t="s">
        <v>1</v>
      </c>
    </row>
    <row r="23" spans="1:6" ht="22" customHeight="1" x14ac:dyDescent="0.2">
      <c r="A23" s="2" t="s">
        <v>220</v>
      </c>
      <c r="B23" s="4">
        <v>100</v>
      </c>
      <c r="C23" s="33">
        <v>38.65</v>
      </c>
      <c r="D23" s="3">
        <f t="shared" si="3"/>
        <v>3865</v>
      </c>
      <c r="E23" s="4" t="s">
        <v>0</v>
      </c>
      <c r="F23" s="4" t="s">
        <v>1</v>
      </c>
    </row>
    <row r="24" spans="1:6" ht="22" customHeight="1" x14ac:dyDescent="0.2">
      <c r="A24" s="2" t="s">
        <v>221</v>
      </c>
      <c r="B24" s="4">
        <v>150</v>
      </c>
      <c r="C24" s="33">
        <v>38.65</v>
      </c>
      <c r="D24" s="3">
        <f t="shared" si="3"/>
        <v>5797.5</v>
      </c>
      <c r="E24" s="4" t="s">
        <v>0</v>
      </c>
      <c r="F24" s="4" t="s">
        <v>1</v>
      </c>
    </row>
    <row r="25" spans="1:6" ht="22" customHeight="1" x14ac:dyDescent="0.2">
      <c r="A25" s="2" t="s">
        <v>221</v>
      </c>
      <c r="B25" s="4">
        <v>50</v>
      </c>
      <c r="C25" s="33">
        <v>38.700000000000003</v>
      </c>
      <c r="D25" s="3">
        <f t="shared" si="3"/>
        <v>1935.0000000000002</v>
      </c>
      <c r="E25" s="4" t="s">
        <v>0</v>
      </c>
      <c r="F25" s="4" t="s">
        <v>1</v>
      </c>
    </row>
    <row r="26" spans="1:6" ht="22" customHeight="1" x14ac:dyDescent="0.2">
      <c r="A26" s="16"/>
      <c r="B26" s="23">
        <f>SUM(B19:B25)</f>
        <v>700</v>
      </c>
      <c r="C26" s="34"/>
      <c r="D26" s="9">
        <f>SUM(D19:D25)</f>
        <v>27069.050000000003</v>
      </c>
      <c r="E26" s="8"/>
      <c r="F26" s="8"/>
    </row>
    <row r="27" spans="1:6" s="1" customFormat="1" ht="22" customHeight="1" x14ac:dyDescent="0.2">
      <c r="A27" s="2" t="s">
        <v>222</v>
      </c>
      <c r="B27" s="4">
        <v>190</v>
      </c>
      <c r="C27" s="33">
        <v>38.549999999999997</v>
      </c>
      <c r="D27" s="3">
        <f t="shared" ref="D27:D31" si="4">C27*B27</f>
        <v>7324.4999999999991</v>
      </c>
      <c r="E27" s="4" t="s">
        <v>0</v>
      </c>
      <c r="F27" s="4" t="s">
        <v>1</v>
      </c>
    </row>
    <row r="28" spans="1:6" s="1" customFormat="1" ht="22" customHeight="1" x14ac:dyDescent="0.2">
      <c r="A28" s="2" t="s">
        <v>222</v>
      </c>
      <c r="B28" s="4">
        <v>310</v>
      </c>
      <c r="C28" s="33">
        <v>38.6</v>
      </c>
      <c r="D28" s="3">
        <f t="shared" si="4"/>
        <v>11966</v>
      </c>
      <c r="E28" s="4" t="s">
        <v>0</v>
      </c>
      <c r="F28" s="4" t="s">
        <v>1</v>
      </c>
    </row>
    <row r="29" spans="1:6" s="1" customFormat="1" ht="22" customHeight="1" x14ac:dyDescent="0.2">
      <c r="A29" s="2" t="s">
        <v>223</v>
      </c>
      <c r="B29" s="4">
        <v>100</v>
      </c>
      <c r="C29" s="33">
        <v>38.5</v>
      </c>
      <c r="D29" s="3">
        <f t="shared" si="4"/>
        <v>3850</v>
      </c>
      <c r="E29" s="4" t="s">
        <v>0</v>
      </c>
      <c r="F29" s="4" t="s">
        <v>1</v>
      </c>
    </row>
    <row r="30" spans="1:6" s="1" customFormat="1" ht="22" customHeight="1" x14ac:dyDescent="0.2">
      <c r="A30" s="2" t="s">
        <v>224</v>
      </c>
      <c r="B30" s="4">
        <v>49</v>
      </c>
      <c r="C30" s="33">
        <v>38.35</v>
      </c>
      <c r="D30" s="3">
        <f t="shared" si="4"/>
        <v>1879.15</v>
      </c>
      <c r="E30" s="4" t="s">
        <v>0</v>
      </c>
      <c r="F30" s="4" t="s">
        <v>1</v>
      </c>
    </row>
    <row r="31" spans="1:6" s="1" customFormat="1" ht="22" customHeight="1" x14ac:dyDescent="0.2">
      <c r="A31" s="2" t="s">
        <v>224</v>
      </c>
      <c r="B31" s="4">
        <v>51</v>
      </c>
      <c r="C31" s="33">
        <v>38.4</v>
      </c>
      <c r="D31" s="3">
        <f t="shared" si="4"/>
        <v>1958.3999999999999</v>
      </c>
      <c r="E31" s="4" t="s">
        <v>0</v>
      </c>
      <c r="F31" s="4" t="s">
        <v>1</v>
      </c>
    </row>
    <row r="32" spans="1:6" s="1" customFormat="1" ht="22" customHeight="1" x14ac:dyDescent="0.2">
      <c r="A32" s="16"/>
      <c r="B32" s="23">
        <f>SUM(B27:B31)</f>
        <v>700</v>
      </c>
      <c r="C32" s="34"/>
      <c r="D32" s="9">
        <f>SUM(D27:D31)</f>
        <v>26978.050000000003</v>
      </c>
      <c r="E32" s="8"/>
      <c r="F32" s="8"/>
    </row>
    <row r="33" spans="1:6" ht="22" customHeight="1" x14ac:dyDescent="0.2">
      <c r="A33" s="17" t="s">
        <v>227</v>
      </c>
      <c r="B33" s="24">
        <f>B5+B12+B18+B26+B32</f>
        <v>3800</v>
      </c>
      <c r="C33" s="35">
        <f>D33/B33</f>
        <v>38.806105263157896</v>
      </c>
      <c r="D33" s="19">
        <f>SUM(D5+D12+D18+D26+D32)</f>
        <v>147463.20000000001</v>
      </c>
      <c r="E33" s="18" t="s">
        <v>0</v>
      </c>
      <c r="F33" s="18" t="s">
        <v>1</v>
      </c>
    </row>
    <row r="38" spans="1:6" s="3" customFormat="1" ht="22" customHeight="1" x14ac:dyDescent="0.2">
      <c r="A38" s="7"/>
      <c r="B38" s="31"/>
      <c r="C38" s="33"/>
      <c r="E38" s="4"/>
      <c r="F38" s="4"/>
    </row>
  </sheetData>
  <pageMargins left="0.7" right="0.7" top="0.75" bottom="0.75" header="0.3" footer="0.3"/>
  <pageSetup paperSize="9" scale="74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C009C-A81C-FB45-9155-67EBA3BBE45F}">
  <sheetPr>
    <tabColor theme="3" tint="0.89999084444715716"/>
    <pageSetUpPr fitToPage="1"/>
  </sheetPr>
  <dimension ref="A1:F44"/>
  <sheetViews>
    <sheetView topLeftCell="A30" workbookViewId="0">
      <selection activeCell="G31" sqref="G31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180</v>
      </c>
      <c r="B2" s="4">
        <v>200</v>
      </c>
      <c r="C2" s="33">
        <v>37.799999999999997</v>
      </c>
      <c r="D2" s="3">
        <f>C2*B2</f>
        <v>7559.9999999999991</v>
      </c>
      <c r="E2" s="4" t="s">
        <v>0</v>
      </c>
      <c r="F2" s="4" t="s">
        <v>1</v>
      </c>
    </row>
    <row r="3" spans="1:6" ht="22" customHeight="1" x14ac:dyDescent="0.2">
      <c r="A3" s="2" t="s">
        <v>181</v>
      </c>
      <c r="B3" s="4">
        <v>400</v>
      </c>
      <c r="C3" s="33">
        <v>37.950000000000003</v>
      </c>
      <c r="D3" s="3">
        <f t="shared" ref="D3:D5" si="0">C3*B3</f>
        <v>15180.000000000002</v>
      </c>
      <c r="E3" s="4" t="s">
        <v>0</v>
      </c>
      <c r="F3" s="4" t="s">
        <v>1</v>
      </c>
    </row>
    <row r="4" spans="1:6" ht="22" customHeight="1" x14ac:dyDescent="0.2">
      <c r="A4" s="2" t="s">
        <v>182</v>
      </c>
      <c r="B4" s="4">
        <v>100</v>
      </c>
      <c r="C4" s="33">
        <v>38.4</v>
      </c>
      <c r="D4" s="3">
        <f t="shared" si="0"/>
        <v>3840</v>
      </c>
      <c r="E4" s="4" t="s">
        <v>0</v>
      </c>
      <c r="F4" s="4" t="s">
        <v>1</v>
      </c>
    </row>
    <row r="5" spans="1:6" ht="22" customHeight="1" x14ac:dyDescent="0.2">
      <c r="A5" s="2" t="s">
        <v>183</v>
      </c>
      <c r="B5" s="4">
        <v>100</v>
      </c>
      <c r="C5" s="33">
        <v>38.450000000000003</v>
      </c>
      <c r="D5" s="3">
        <f t="shared" si="0"/>
        <v>3845.0000000000005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800</v>
      </c>
      <c r="C6" s="23"/>
      <c r="D6" s="9">
        <f>SUM(D2:D5)</f>
        <v>30425</v>
      </c>
      <c r="E6" s="8"/>
      <c r="F6" s="8"/>
    </row>
    <row r="7" spans="1:6" ht="22" customHeight="1" x14ac:dyDescent="0.2">
      <c r="A7" s="2" t="s">
        <v>184</v>
      </c>
      <c r="B7" s="4">
        <v>36</v>
      </c>
      <c r="C7" s="33">
        <v>35.950000000000003</v>
      </c>
      <c r="D7" s="3">
        <f t="shared" ref="D7:D15" si="1">C7*B7</f>
        <v>1294.2</v>
      </c>
      <c r="E7" s="4" t="s">
        <v>0</v>
      </c>
      <c r="F7" s="4" t="s">
        <v>1</v>
      </c>
    </row>
    <row r="8" spans="1:6" ht="22" customHeight="1" x14ac:dyDescent="0.2">
      <c r="A8" s="2" t="s">
        <v>184</v>
      </c>
      <c r="B8" s="4">
        <v>35</v>
      </c>
      <c r="C8" s="33">
        <v>36</v>
      </c>
      <c r="D8" s="3">
        <f t="shared" si="1"/>
        <v>1260</v>
      </c>
      <c r="E8" s="4" t="s">
        <v>0</v>
      </c>
      <c r="F8" s="4" t="s">
        <v>1</v>
      </c>
    </row>
    <row r="9" spans="1:6" ht="22" customHeight="1" x14ac:dyDescent="0.2">
      <c r="A9" s="2" t="s">
        <v>184</v>
      </c>
      <c r="B9" s="4">
        <v>129</v>
      </c>
      <c r="C9" s="33">
        <v>36.049999999999997</v>
      </c>
      <c r="D9" s="3">
        <f t="shared" si="1"/>
        <v>4650.45</v>
      </c>
      <c r="E9" s="4" t="s">
        <v>0</v>
      </c>
      <c r="F9" s="4" t="s">
        <v>1</v>
      </c>
    </row>
    <row r="10" spans="1:6" ht="22" customHeight="1" x14ac:dyDescent="0.2">
      <c r="A10" s="2" t="s">
        <v>185</v>
      </c>
      <c r="B10" s="4">
        <v>100</v>
      </c>
      <c r="C10" s="33">
        <v>36.1</v>
      </c>
      <c r="D10" s="3">
        <f t="shared" si="1"/>
        <v>3610</v>
      </c>
      <c r="E10" s="4" t="s">
        <v>0</v>
      </c>
      <c r="F10" s="4" t="s">
        <v>1</v>
      </c>
    </row>
    <row r="11" spans="1:6" ht="22" customHeight="1" x14ac:dyDescent="0.2">
      <c r="A11" s="2" t="s">
        <v>186</v>
      </c>
      <c r="B11" s="4">
        <v>200</v>
      </c>
      <c r="C11" s="33">
        <v>36.200000000000003</v>
      </c>
      <c r="D11" s="3">
        <f t="shared" si="1"/>
        <v>7240.0000000000009</v>
      </c>
      <c r="E11" s="4" t="s">
        <v>0</v>
      </c>
      <c r="F11" s="4" t="s">
        <v>1</v>
      </c>
    </row>
    <row r="12" spans="1:6" ht="22" customHeight="1" x14ac:dyDescent="0.2">
      <c r="A12" s="2" t="s">
        <v>187</v>
      </c>
      <c r="B12" s="4">
        <v>100</v>
      </c>
      <c r="C12" s="33">
        <v>36.200000000000003</v>
      </c>
      <c r="D12" s="3">
        <f t="shared" si="1"/>
        <v>3620.0000000000005</v>
      </c>
      <c r="E12" s="4" t="s">
        <v>0</v>
      </c>
      <c r="F12" s="4" t="s">
        <v>1</v>
      </c>
    </row>
    <row r="13" spans="1:6" ht="22" customHeight="1" x14ac:dyDescent="0.2">
      <c r="A13" s="2" t="s">
        <v>188</v>
      </c>
      <c r="B13" s="4">
        <v>100</v>
      </c>
      <c r="C13" s="33">
        <v>36.200000000000003</v>
      </c>
      <c r="D13" s="3">
        <f t="shared" si="1"/>
        <v>3620.0000000000005</v>
      </c>
      <c r="E13" s="4" t="s">
        <v>0</v>
      </c>
      <c r="F13" s="4" t="s">
        <v>1</v>
      </c>
    </row>
    <row r="14" spans="1:6" ht="22" customHeight="1" x14ac:dyDescent="0.2">
      <c r="A14" s="2" t="s">
        <v>189</v>
      </c>
      <c r="B14" s="4">
        <v>175</v>
      </c>
      <c r="C14" s="33">
        <v>36.049999999999997</v>
      </c>
      <c r="D14" s="3">
        <f t="shared" si="1"/>
        <v>6308.7499999999991</v>
      </c>
      <c r="E14" s="4" t="s">
        <v>0</v>
      </c>
      <c r="F14" s="4" t="s">
        <v>1</v>
      </c>
    </row>
    <row r="15" spans="1:6" ht="22" customHeight="1" x14ac:dyDescent="0.2">
      <c r="A15" s="2" t="s">
        <v>189</v>
      </c>
      <c r="B15" s="4">
        <v>25</v>
      </c>
      <c r="C15" s="33">
        <v>36.049999999999997</v>
      </c>
      <c r="D15" s="3">
        <f t="shared" si="1"/>
        <v>901.24999999999989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SUM(B7:B15)</f>
        <v>900</v>
      </c>
      <c r="C16" s="34"/>
      <c r="D16" s="9">
        <f>SUM(D7:D15)</f>
        <v>32504.65</v>
      </c>
      <c r="E16" s="8"/>
      <c r="F16" s="8"/>
    </row>
    <row r="17" spans="1:6" ht="22" customHeight="1" x14ac:dyDescent="0.2">
      <c r="A17" s="2" t="s">
        <v>190</v>
      </c>
      <c r="B17" s="4">
        <v>100</v>
      </c>
      <c r="C17" s="33">
        <v>36.65</v>
      </c>
      <c r="D17" s="3">
        <f t="shared" ref="D17:D24" si="2">C17*B17</f>
        <v>3665</v>
      </c>
      <c r="E17" s="4" t="s">
        <v>0</v>
      </c>
      <c r="F17" s="4" t="s">
        <v>1</v>
      </c>
    </row>
    <row r="18" spans="1:6" ht="22" customHeight="1" x14ac:dyDescent="0.2">
      <c r="A18" s="2" t="s">
        <v>191</v>
      </c>
      <c r="B18" s="4">
        <v>100</v>
      </c>
      <c r="C18" s="33">
        <v>36.5</v>
      </c>
      <c r="D18" s="3">
        <f t="shared" si="2"/>
        <v>3650</v>
      </c>
      <c r="E18" s="4" t="s">
        <v>0</v>
      </c>
      <c r="F18" s="4" t="s">
        <v>1</v>
      </c>
    </row>
    <row r="19" spans="1:6" ht="22" customHeight="1" x14ac:dyDescent="0.2">
      <c r="A19" s="2" t="s">
        <v>192</v>
      </c>
      <c r="B19" s="4">
        <v>100</v>
      </c>
      <c r="C19" s="33">
        <v>36.450000000000003</v>
      </c>
      <c r="D19" s="3">
        <f t="shared" si="2"/>
        <v>3645.0000000000005</v>
      </c>
      <c r="E19" s="4" t="s">
        <v>0</v>
      </c>
      <c r="F19" s="4" t="s">
        <v>1</v>
      </c>
    </row>
    <row r="20" spans="1:6" ht="22" customHeight="1" x14ac:dyDescent="0.2">
      <c r="A20" s="2" t="s">
        <v>193</v>
      </c>
      <c r="B20" s="4">
        <v>100</v>
      </c>
      <c r="C20" s="33">
        <v>36.299999999999997</v>
      </c>
      <c r="D20" s="3">
        <f t="shared" si="2"/>
        <v>3629.9999999999995</v>
      </c>
      <c r="E20" s="4" t="s">
        <v>0</v>
      </c>
      <c r="F20" s="4" t="s">
        <v>1</v>
      </c>
    </row>
    <row r="21" spans="1:6" ht="22" customHeight="1" x14ac:dyDescent="0.2">
      <c r="A21" s="2" t="s">
        <v>194</v>
      </c>
      <c r="B21" s="4">
        <v>100</v>
      </c>
      <c r="C21" s="33">
        <v>36.25</v>
      </c>
      <c r="D21" s="3">
        <f t="shared" si="2"/>
        <v>3625</v>
      </c>
      <c r="E21" s="4" t="s">
        <v>0</v>
      </c>
      <c r="F21" s="4" t="s">
        <v>1</v>
      </c>
    </row>
    <row r="22" spans="1:6" ht="22" customHeight="1" x14ac:dyDescent="0.2">
      <c r="A22" s="2" t="s">
        <v>195</v>
      </c>
      <c r="B22" s="4">
        <v>100</v>
      </c>
      <c r="C22" s="33">
        <v>36.25</v>
      </c>
      <c r="D22" s="3">
        <f t="shared" si="2"/>
        <v>3625</v>
      </c>
      <c r="E22" s="4" t="s">
        <v>0</v>
      </c>
      <c r="F22" s="4" t="s">
        <v>1</v>
      </c>
    </row>
    <row r="23" spans="1:6" ht="22" customHeight="1" x14ac:dyDescent="0.2">
      <c r="A23" s="2" t="s">
        <v>196</v>
      </c>
      <c r="B23" s="4">
        <v>100</v>
      </c>
      <c r="C23" s="33">
        <v>36.299999999999997</v>
      </c>
      <c r="D23" s="3">
        <f t="shared" si="2"/>
        <v>3629.9999999999995</v>
      </c>
      <c r="E23" s="4" t="s">
        <v>0</v>
      </c>
      <c r="F23" s="4" t="s">
        <v>1</v>
      </c>
    </row>
    <row r="24" spans="1:6" ht="22" customHeight="1" x14ac:dyDescent="0.2">
      <c r="A24" s="2" t="s">
        <v>197</v>
      </c>
      <c r="B24" s="4">
        <v>100</v>
      </c>
      <c r="C24" s="33">
        <v>36.4</v>
      </c>
      <c r="D24" s="3">
        <f t="shared" si="2"/>
        <v>3640</v>
      </c>
      <c r="E24" s="4" t="s">
        <v>0</v>
      </c>
      <c r="F24" s="4" t="s">
        <v>1</v>
      </c>
    </row>
    <row r="25" spans="1:6" ht="22" customHeight="1" x14ac:dyDescent="0.2">
      <c r="A25" s="16"/>
      <c r="B25" s="23">
        <f>SUM(B17:B24)</f>
        <v>800</v>
      </c>
      <c r="C25" s="34"/>
      <c r="D25" s="9">
        <f>SUM(D17:D24)</f>
        <v>29110</v>
      </c>
      <c r="E25" s="8"/>
      <c r="F25" s="8"/>
    </row>
    <row r="26" spans="1:6" ht="22" customHeight="1" x14ac:dyDescent="0.2">
      <c r="A26" s="2" t="s">
        <v>198</v>
      </c>
      <c r="B26" s="4">
        <v>71</v>
      </c>
      <c r="C26" s="33">
        <v>37</v>
      </c>
      <c r="D26" s="3">
        <f t="shared" ref="D26:D34" si="3">C26*B26</f>
        <v>2627</v>
      </c>
      <c r="E26" s="4" t="s">
        <v>0</v>
      </c>
      <c r="F26" s="4" t="s">
        <v>1</v>
      </c>
    </row>
    <row r="27" spans="1:6" ht="22" customHeight="1" x14ac:dyDescent="0.2">
      <c r="A27" s="2" t="s">
        <v>198</v>
      </c>
      <c r="B27" s="4">
        <v>100</v>
      </c>
      <c r="C27" s="33">
        <v>37.049999999999997</v>
      </c>
      <c r="D27" s="3">
        <f t="shared" si="3"/>
        <v>3704.9999999999995</v>
      </c>
      <c r="E27" s="4" t="s">
        <v>0</v>
      </c>
      <c r="F27" s="4" t="s">
        <v>1</v>
      </c>
    </row>
    <row r="28" spans="1:6" ht="22" customHeight="1" x14ac:dyDescent="0.2">
      <c r="A28" s="2" t="s">
        <v>198</v>
      </c>
      <c r="B28" s="4">
        <v>29</v>
      </c>
      <c r="C28" s="33">
        <v>37.1</v>
      </c>
      <c r="D28" s="3">
        <f t="shared" si="3"/>
        <v>1075.9000000000001</v>
      </c>
      <c r="E28" s="4" t="s">
        <v>0</v>
      </c>
      <c r="F28" s="4" t="s">
        <v>1</v>
      </c>
    </row>
    <row r="29" spans="1:6" ht="22" customHeight="1" x14ac:dyDescent="0.2">
      <c r="A29" s="2" t="s">
        <v>199</v>
      </c>
      <c r="B29" s="4">
        <v>100</v>
      </c>
      <c r="C29" s="33">
        <v>36.950000000000003</v>
      </c>
      <c r="D29" s="3">
        <f t="shared" si="3"/>
        <v>3695.0000000000005</v>
      </c>
      <c r="E29" s="4" t="s">
        <v>0</v>
      </c>
      <c r="F29" s="4" t="s">
        <v>1</v>
      </c>
    </row>
    <row r="30" spans="1:6" ht="22" customHeight="1" x14ac:dyDescent="0.2">
      <c r="A30" s="2" t="s">
        <v>200</v>
      </c>
      <c r="B30" s="4">
        <v>100</v>
      </c>
      <c r="C30" s="33">
        <v>36.950000000000003</v>
      </c>
      <c r="D30" s="3">
        <f t="shared" si="3"/>
        <v>3695.0000000000005</v>
      </c>
      <c r="E30" s="4" t="s">
        <v>0</v>
      </c>
      <c r="F30" s="4" t="s">
        <v>1</v>
      </c>
    </row>
    <row r="31" spans="1:6" ht="22" customHeight="1" x14ac:dyDescent="0.2">
      <c r="A31" s="2" t="s">
        <v>201</v>
      </c>
      <c r="B31" s="4">
        <v>100</v>
      </c>
      <c r="C31" s="33">
        <v>36.950000000000003</v>
      </c>
      <c r="D31" s="3">
        <f t="shared" si="3"/>
        <v>3695.0000000000005</v>
      </c>
      <c r="E31" s="4" t="s">
        <v>0</v>
      </c>
      <c r="F31" s="4" t="s">
        <v>1</v>
      </c>
    </row>
    <row r="32" spans="1:6" ht="22" customHeight="1" x14ac:dyDescent="0.2">
      <c r="A32" s="2" t="s">
        <v>202</v>
      </c>
      <c r="B32" s="4">
        <v>100</v>
      </c>
      <c r="C32" s="33">
        <v>37.25</v>
      </c>
      <c r="D32" s="3">
        <f t="shared" si="3"/>
        <v>3725</v>
      </c>
      <c r="E32" s="4" t="s">
        <v>0</v>
      </c>
      <c r="F32" s="4" t="s">
        <v>1</v>
      </c>
    </row>
    <row r="33" spans="1:6" ht="22" customHeight="1" x14ac:dyDescent="0.2">
      <c r="A33" s="2" t="s">
        <v>203</v>
      </c>
      <c r="B33" s="4">
        <v>184</v>
      </c>
      <c r="C33" s="33">
        <v>37.200000000000003</v>
      </c>
      <c r="D33" s="3">
        <f t="shared" si="3"/>
        <v>6844.8</v>
      </c>
      <c r="E33" s="4" t="s">
        <v>0</v>
      </c>
      <c r="F33" s="4" t="s">
        <v>1</v>
      </c>
    </row>
    <row r="34" spans="1:6" ht="22" customHeight="1" x14ac:dyDescent="0.2">
      <c r="A34" s="2" t="s">
        <v>203</v>
      </c>
      <c r="B34" s="4">
        <v>16</v>
      </c>
      <c r="C34" s="33">
        <v>37.25</v>
      </c>
      <c r="D34" s="3">
        <f t="shared" si="3"/>
        <v>596</v>
      </c>
      <c r="E34" s="4" t="s">
        <v>0</v>
      </c>
      <c r="F34" s="4" t="s">
        <v>1</v>
      </c>
    </row>
    <row r="35" spans="1:6" ht="22" customHeight="1" x14ac:dyDescent="0.2">
      <c r="A35" s="16"/>
      <c r="B35" s="23">
        <f>SUM(B26:B34)</f>
        <v>800</v>
      </c>
      <c r="C35" s="34"/>
      <c r="D35" s="9">
        <f>SUM(D26:D34)</f>
        <v>29658.7</v>
      </c>
      <c r="E35" s="8"/>
      <c r="F35" s="8"/>
    </row>
    <row r="36" spans="1:6" s="1" customFormat="1" ht="22" customHeight="1" x14ac:dyDescent="0.2">
      <c r="A36" s="2" t="s">
        <v>204</v>
      </c>
      <c r="B36" s="4">
        <v>400</v>
      </c>
      <c r="C36" s="33">
        <v>37.35</v>
      </c>
      <c r="D36" s="3">
        <f t="shared" ref="D36:D37" si="4">C36*B36</f>
        <v>14940</v>
      </c>
      <c r="E36" s="4" t="s">
        <v>0</v>
      </c>
      <c r="F36" s="4" t="s">
        <v>1</v>
      </c>
    </row>
    <row r="37" spans="1:6" s="1" customFormat="1" ht="22" customHeight="1" x14ac:dyDescent="0.2">
      <c r="A37" s="2" t="s">
        <v>205</v>
      </c>
      <c r="B37" s="4">
        <v>300</v>
      </c>
      <c r="C37" s="33">
        <v>38</v>
      </c>
      <c r="D37" s="3">
        <f t="shared" si="4"/>
        <v>11400</v>
      </c>
      <c r="E37" s="4" t="s">
        <v>0</v>
      </c>
      <c r="F37" s="4" t="s">
        <v>1</v>
      </c>
    </row>
    <row r="38" spans="1:6" s="1" customFormat="1" ht="22" customHeight="1" x14ac:dyDescent="0.2">
      <c r="A38" s="16"/>
      <c r="B38" s="23">
        <f>SUM(B36:B37)</f>
        <v>700</v>
      </c>
      <c r="C38" s="34"/>
      <c r="D38" s="9">
        <f>SUM(D36:D37)</f>
        <v>26340</v>
      </c>
      <c r="E38" s="8"/>
      <c r="F38" s="8"/>
    </row>
    <row r="39" spans="1:6" ht="22" customHeight="1" x14ac:dyDescent="0.2">
      <c r="A39" s="17" t="s">
        <v>179</v>
      </c>
      <c r="B39" s="24">
        <f>B6+B16+B25+B35+B38</f>
        <v>4000</v>
      </c>
      <c r="C39" s="35">
        <f>D39/B39</f>
        <v>37.009587499999995</v>
      </c>
      <c r="D39" s="19">
        <f>SUM(D6+D16+D25+D35+D38)</f>
        <v>148038.34999999998</v>
      </c>
      <c r="E39" s="18" t="s">
        <v>0</v>
      </c>
      <c r="F39" s="18" t="s">
        <v>1</v>
      </c>
    </row>
    <row r="44" spans="1:6" s="3" customFormat="1" ht="22" customHeight="1" x14ac:dyDescent="0.2">
      <c r="A44" s="7"/>
      <c r="B44" s="31"/>
      <c r="C44" s="33"/>
      <c r="E44" s="4"/>
      <c r="F44" s="4"/>
    </row>
  </sheetData>
  <pageMargins left="0.7" right="0.7" top="0.75" bottom="0.75" header="0.3" footer="0.3"/>
  <pageSetup paperSize="9" scale="74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DAF5-1383-4348-9DFB-C7F44FA7AE0B}">
  <sheetPr>
    <tabColor theme="3" tint="0.89999084444715716"/>
    <pageSetUpPr fitToPage="1"/>
  </sheetPr>
  <dimension ref="A1:F40"/>
  <sheetViews>
    <sheetView workbookViewId="0">
      <selection activeCell="B10" sqref="B10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/>
      <c r="B2" s="4"/>
    </row>
    <row r="3" spans="1:6" ht="22" customHeight="1" x14ac:dyDescent="0.2">
      <c r="A3" s="2" t="s">
        <v>178</v>
      </c>
      <c r="B3" s="4"/>
    </row>
    <row r="4" spans="1:6" ht="22" customHeight="1" x14ac:dyDescent="0.2">
      <c r="A4" s="46"/>
      <c r="B4" s="47"/>
      <c r="C4" s="47"/>
      <c r="D4" s="48"/>
      <c r="E4" s="49"/>
      <c r="F4" s="49"/>
    </row>
    <row r="5" spans="1:6" ht="22" customHeight="1" x14ac:dyDescent="0.2">
      <c r="A5" s="2"/>
      <c r="B5" s="4"/>
    </row>
    <row r="6" spans="1:6" ht="22" customHeight="1" x14ac:dyDescent="0.2">
      <c r="A6" s="2"/>
      <c r="B6" s="4"/>
    </row>
    <row r="7" spans="1:6" ht="22" customHeight="1" x14ac:dyDescent="0.2">
      <c r="A7" s="2"/>
      <c r="B7" s="4"/>
    </row>
    <row r="8" spans="1:6" ht="22" customHeight="1" x14ac:dyDescent="0.2">
      <c r="A8" s="2"/>
      <c r="B8" s="4"/>
    </row>
    <row r="9" spans="1:6" ht="22" customHeight="1" x14ac:dyDescent="0.2">
      <c r="A9" s="2"/>
      <c r="B9" s="4"/>
    </row>
    <row r="10" spans="1:6" ht="22" customHeight="1" x14ac:dyDescent="0.2">
      <c r="A10" s="2"/>
      <c r="B10" s="4"/>
    </row>
    <row r="11" spans="1:6" ht="22" customHeight="1" x14ac:dyDescent="0.2">
      <c r="A11" s="2"/>
      <c r="B11" s="4"/>
    </row>
    <row r="12" spans="1:6" ht="22" customHeight="1" x14ac:dyDescent="0.2">
      <c r="A12" s="2"/>
      <c r="B12" s="4"/>
    </row>
    <row r="13" spans="1:6" ht="22" customHeight="1" x14ac:dyDescent="0.2">
      <c r="A13" s="2"/>
      <c r="B13" s="4"/>
    </row>
    <row r="14" spans="1:6" ht="22" customHeight="1" x14ac:dyDescent="0.2">
      <c r="A14" s="1"/>
      <c r="B14" s="47"/>
      <c r="C14" s="50"/>
      <c r="D14" s="48"/>
      <c r="E14" s="49"/>
      <c r="F14" s="49"/>
    </row>
    <row r="15" spans="1:6" ht="22" customHeight="1" x14ac:dyDescent="0.2">
      <c r="A15" s="2"/>
      <c r="B15" s="4"/>
    </row>
    <row r="16" spans="1:6" ht="22" customHeight="1" x14ac:dyDescent="0.2">
      <c r="A16" s="2"/>
      <c r="B16" s="4"/>
    </row>
    <row r="17" spans="1:6" ht="22" customHeight="1" x14ac:dyDescent="0.2">
      <c r="A17" s="2"/>
      <c r="B17" s="4"/>
    </row>
    <row r="18" spans="1:6" ht="22" customHeight="1" x14ac:dyDescent="0.2">
      <c r="A18" s="2"/>
      <c r="B18" s="4"/>
    </row>
    <row r="19" spans="1:6" ht="22" customHeight="1" x14ac:dyDescent="0.2">
      <c r="A19" s="1"/>
      <c r="B19" s="47"/>
      <c r="C19" s="50"/>
      <c r="D19" s="48"/>
      <c r="E19" s="49"/>
      <c r="F19" s="49"/>
    </row>
    <row r="20" spans="1:6" ht="22" customHeight="1" x14ac:dyDescent="0.2">
      <c r="A20" s="2"/>
      <c r="B20" s="4"/>
    </row>
    <row r="21" spans="1:6" ht="22" customHeight="1" x14ac:dyDescent="0.2">
      <c r="A21" s="2"/>
      <c r="B21" s="4"/>
    </row>
    <row r="22" spans="1:6" ht="22" customHeight="1" x14ac:dyDescent="0.2">
      <c r="A22" s="2"/>
      <c r="B22" s="4"/>
    </row>
    <row r="23" spans="1:6" ht="22" customHeight="1" x14ac:dyDescent="0.2">
      <c r="A23" s="2"/>
      <c r="B23" s="4"/>
    </row>
    <row r="24" spans="1:6" ht="22" customHeight="1" x14ac:dyDescent="0.2">
      <c r="A24" s="2"/>
      <c r="B24" s="4"/>
    </row>
    <row r="25" spans="1:6" ht="22" customHeight="1" x14ac:dyDescent="0.2">
      <c r="A25" s="2"/>
      <c r="B25" s="4"/>
    </row>
    <row r="26" spans="1:6" ht="22" customHeight="1" x14ac:dyDescent="0.2">
      <c r="A26" s="2"/>
      <c r="B26" s="4"/>
    </row>
    <row r="27" spans="1:6" ht="22" customHeight="1" x14ac:dyDescent="0.2">
      <c r="A27" s="1"/>
      <c r="B27" s="47"/>
      <c r="C27" s="50"/>
      <c r="D27" s="48"/>
      <c r="E27" s="49"/>
      <c r="F27" s="49"/>
    </row>
    <row r="28" spans="1:6" s="1" customFormat="1" ht="22" customHeight="1" x14ac:dyDescent="0.2">
      <c r="A28" s="2"/>
      <c r="B28" s="4"/>
      <c r="C28" s="33"/>
      <c r="D28" s="3"/>
      <c r="E28" s="4"/>
      <c r="F28" s="4"/>
    </row>
    <row r="29" spans="1:6" s="1" customFormat="1" ht="22" customHeight="1" x14ac:dyDescent="0.2">
      <c r="A29" s="2"/>
      <c r="B29" s="4"/>
      <c r="C29" s="33"/>
      <c r="D29" s="3"/>
      <c r="E29" s="4"/>
      <c r="F29" s="4"/>
    </row>
    <row r="30" spans="1:6" s="1" customFormat="1" ht="22" customHeight="1" x14ac:dyDescent="0.2">
      <c r="A30" s="2"/>
      <c r="B30" s="4"/>
      <c r="C30" s="33"/>
      <c r="D30" s="3"/>
      <c r="E30" s="4"/>
      <c r="F30" s="4"/>
    </row>
    <row r="31" spans="1:6" s="1" customFormat="1" ht="22" customHeight="1" x14ac:dyDescent="0.2">
      <c r="A31" s="2"/>
      <c r="B31" s="4"/>
      <c r="C31" s="33"/>
      <c r="D31" s="3"/>
      <c r="E31" s="4"/>
      <c r="F31" s="4"/>
    </row>
    <row r="32" spans="1:6" s="1" customFormat="1" ht="22" customHeight="1" x14ac:dyDescent="0.2">
      <c r="A32" s="2"/>
      <c r="B32" s="4"/>
      <c r="C32" s="33"/>
      <c r="D32" s="3"/>
      <c r="E32" s="4"/>
      <c r="F32" s="4"/>
    </row>
    <row r="33" spans="1:6" s="1" customFormat="1" ht="22" customHeight="1" x14ac:dyDescent="0.2">
      <c r="A33" s="2"/>
      <c r="B33" s="4"/>
      <c r="C33" s="33"/>
      <c r="D33" s="3"/>
      <c r="E33" s="4"/>
      <c r="F33" s="4"/>
    </row>
    <row r="34" spans="1:6" s="1" customFormat="1" ht="22" customHeight="1" x14ac:dyDescent="0.2">
      <c r="B34" s="47"/>
      <c r="C34" s="50"/>
      <c r="D34" s="48"/>
      <c r="E34" s="49"/>
      <c r="F34" s="49"/>
    </row>
    <row r="35" spans="1:6" ht="22" customHeight="1" x14ac:dyDescent="0.2">
      <c r="A35" s="51"/>
      <c r="B35" s="52"/>
      <c r="C35" s="53"/>
      <c r="D35" s="54"/>
      <c r="E35" s="55"/>
      <c r="F35" s="55"/>
    </row>
    <row r="40" spans="1:6" s="3" customFormat="1" ht="22" customHeight="1" x14ac:dyDescent="0.2">
      <c r="A40" s="7"/>
      <c r="B40" s="31"/>
      <c r="C40" s="33"/>
      <c r="E40" s="4"/>
      <c r="F40" s="4"/>
    </row>
  </sheetData>
  <pageMargins left="0.7" right="0.7" top="0.75" bottom="0.75" header="0.3" footer="0.3"/>
  <pageSetup paperSize="9" scale="74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B64C3-0495-BD49-9BEB-E41FD19E0A4E}">
  <sheetPr>
    <tabColor theme="3" tint="0.89999084444715716"/>
    <pageSetUpPr fitToPage="1"/>
  </sheetPr>
  <dimension ref="A1:F40"/>
  <sheetViews>
    <sheetView topLeftCell="A19" workbookViewId="0">
      <selection activeCell="A48" activeCellId="7" sqref="A2:XFD2 A5:XFD10 A12:XFD12 A27:XFD27 A29:XFD29 A37:XFD39 A41:XFD41 A48:XFD52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160</v>
      </c>
      <c r="B2" s="4">
        <v>97</v>
      </c>
      <c r="C2" s="33">
        <v>36.049999999999997</v>
      </c>
      <c r="D2" s="3">
        <f>C2*B2</f>
        <v>3496.85</v>
      </c>
      <c r="E2" s="4" t="s">
        <v>0</v>
      </c>
      <c r="F2" s="4" t="s">
        <v>1</v>
      </c>
    </row>
    <row r="3" spans="1:6" ht="22" customHeight="1" x14ac:dyDescent="0.2">
      <c r="A3" s="2" t="s">
        <v>160</v>
      </c>
      <c r="B3" s="4">
        <v>703</v>
      </c>
      <c r="C3" s="33">
        <v>36.1</v>
      </c>
      <c r="D3" s="3">
        <f t="shared" ref="D3" si="0">C3*B3</f>
        <v>25378.3</v>
      </c>
      <c r="E3" s="4" t="s">
        <v>0</v>
      </c>
      <c r="F3" s="4" t="s">
        <v>1</v>
      </c>
    </row>
    <row r="4" spans="1:6" ht="22" customHeight="1" x14ac:dyDescent="0.2">
      <c r="A4" s="27"/>
      <c r="B4" s="23">
        <f>SUM(B2:B3)</f>
        <v>800</v>
      </c>
      <c r="C4" s="23"/>
      <c r="D4" s="9">
        <f>SUM(D2:D3)</f>
        <v>28875.149999999998</v>
      </c>
      <c r="E4" s="8"/>
      <c r="F4" s="8"/>
    </row>
    <row r="5" spans="1:6" ht="22" customHeight="1" x14ac:dyDescent="0.2">
      <c r="A5" s="2" t="s">
        <v>161</v>
      </c>
      <c r="B5" s="4">
        <v>100</v>
      </c>
      <c r="C5" s="33">
        <v>36.299999999999997</v>
      </c>
      <c r="D5" s="3">
        <f t="shared" ref="D5:D13" si="1">C5*B5</f>
        <v>3629.9999999999995</v>
      </c>
      <c r="E5" s="4" t="s">
        <v>0</v>
      </c>
      <c r="F5" s="4" t="s">
        <v>1</v>
      </c>
    </row>
    <row r="6" spans="1:6" ht="22" customHeight="1" x14ac:dyDescent="0.2">
      <c r="A6" s="2" t="s">
        <v>162</v>
      </c>
      <c r="B6" s="4">
        <v>19</v>
      </c>
      <c r="C6" s="33">
        <v>36.85</v>
      </c>
      <c r="D6" s="3">
        <f t="shared" si="1"/>
        <v>700.15</v>
      </c>
      <c r="E6" s="4" t="s">
        <v>0</v>
      </c>
      <c r="F6" s="4" t="s">
        <v>1</v>
      </c>
    </row>
    <row r="7" spans="1:6" ht="22" customHeight="1" x14ac:dyDescent="0.2">
      <c r="A7" s="2" t="s">
        <v>162</v>
      </c>
      <c r="B7" s="4">
        <v>81</v>
      </c>
      <c r="C7" s="33">
        <v>36.9</v>
      </c>
      <c r="D7" s="3">
        <f t="shared" si="1"/>
        <v>2988.9</v>
      </c>
      <c r="E7" s="4" t="s">
        <v>0</v>
      </c>
      <c r="F7" s="4" t="s">
        <v>1</v>
      </c>
    </row>
    <row r="8" spans="1:6" ht="22" customHeight="1" x14ac:dyDescent="0.2">
      <c r="A8" s="2" t="s">
        <v>163</v>
      </c>
      <c r="B8" s="4">
        <v>19</v>
      </c>
      <c r="C8" s="33">
        <v>37.25</v>
      </c>
      <c r="D8" s="3">
        <f t="shared" si="1"/>
        <v>707.75</v>
      </c>
      <c r="E8" s="4" t="s">
        <v>0</v>
      </c>
      <c r="F8" s="4" t="s">
        <v>1</v>
      </c>
    </row>
    <row r="9" spans="1:6" ht="22" customHeight="1" x14ac:dyDescent="0.2">
      <c r="A9" s="2" t="s">
        <v>163</v>
      </c>
      <c r="B9" s="4">
        <v>81</v>
      </c>
      <c r="C9" s="33">
        <v>37.299999999999997</v>
      </c>
      <c r="D9" s="3">
        <f t="shared" si="1"/>
        <v>3021.2999999999997</v>
      </c>
      <c r="E9" s="4" t="s">
        <v>0</v>
      </c>
      <c r="F9" s="4" t="s">
        <v>1</v>
      </c>
    </row>
    <row r="10" spans="1:6" ht="22" customHeight="1" x14ac:dyDescent="0.2">
      <c r="A10" s="2" t="s">
        <v>164</v>
      </c>
      <c r="B10" s="4">
        <v>200</v>
      </c>
      <c r="C10" s="33">
        <v>37.6</v>
      </c>
      <c r="D10" s="3">
        <f t="shared" si="1"/>
        <v>7520</v>
      </c>
      <c r="E10" s="4" t="s">
        <v>0</v>
      </c>
      <c r="F10" s="4" t="s">
        <v>1</v>
      </c>
    </row>
    <row r="11" spans="1:6" ht="22" customHeight="1" x14ac:dyDescent="0.2">
      <c r="A11" s="2" t="s">
        <v>165</v>
      </c>
      <c r="B11" s="4">
        <v>19</v>
      </c>
      <c r="C11" s="33">
        <v>37.299999999999997</v>
      </c>
      <c r="D11" s="3">
        <f t="shared" si="1"/>
        <v>708.69999999999993</v>
      </c>
      <c r="E11" s="4" t="s">
        <v>0</v>
      </c>
      <c r="F11" s="4" t="s">
        <v>1</v>
      </c>
    </row>
    <row r="12" spans="1:6" ht="22" customHeight="1" x14ac:dyDescent="0.2">
      <c r="A12" s="2" t="s">
        <v>165</v>
      </c>
      <c r="B12" s="4">
        <v>17</v>
      </c>
      <c r="C12" s="33">
        <v>37.35</v>
      </c>
      <c r="D12" s="3">
        <f t="shared" si="1"/>
        <v>634.95000000000005</v>
      </c>
      <c r="E12" s="4" t="s">
        <v>0</v>
      </c>
      <c r="F12" s="4" t="s">
        <v>1</v>
      </c>
    </row>
    <row r="13" spans="1:6" ht="22" customHeight="1" x14ac:dyDescent="0.2">
      <c r="A13" s="2" t="s">
        <v>165</v>
      </c>
      <c r="B13" s="4">
        <v>264</v>
      </c>
      <c r="C13" s="33">
        <v>37.4</v>
      </c>
      <c r="D13" s="3">
        <f t="shared" si="1"/>
        <v>9873.6</v>
      </c>
      <c r="E13" s="4" t="s">
        <v>0</v>
      </c>
      <c r="F13" s="4" t="s">
        <v>1</v>
      </c>
    </row>
    <row r="14" spans="1:6" ht="22" customHeight="1" x14ac:dyDescent="0.2">
      <c r="A14" s="16"/>
      <c r="B14" s="23">
        <f>SUM(B5:B13)</f>
        <v>800</v>
      </c>
      <c r="C14" s="34"/>
      <c r="D14" s="9">
        <f>SUM(D5:D13)</f>
        <v>29785.35</v>
      </c>
      <c r="E14" s="8"/>
      <c r="F14" s="8"/>
    </row>
    <row r="15" spans="1:6" ht="22" customHeight="1" x14ac:dyDescent="0.2">
      <c r="A15" s="2" t="s">
        <v>166</v>
      </c>
      <c r="B15" s="4">
        <v>100</v>
      </c>
      <c r="C15" s="33">
        <v>37.35</v>
      </c>
      <c r="D15" s="3">
        <f t="shared" ref="D15:D18" si="2">C15*B15</f>
        <v>3735</v>
      </c>
      <c r="E15" s="4" t="s">
        <v>0</v>
      </c>
      <c r="F15" s="4" t="s">
        <v>1</v>
      </c>
    </row>
    <row r="16" spans="1:6" ht="22" customHeight="1" x14ac:dyDescent="0.2">
      <c r="A16" s="2" t="s">
        <v>167</v>
      </c>
      <c r="B16" s="4">
        <v>100</v>
      </c>
      <c r="C16" s="33">
        <v>37.4</v>
      </c>
      <c r="D16" s="3">
        <f t="shared" si="2"/>
        <v>3740</v>
      </c>
      <c r="E16" s="4" t="s">
        <v>0</v>
      </c>
      <c r="F16" s="4" t="s">
        <v>1</v>
      </c>
    </row>
    <row r="17" spans="1:6" ht="22" customHeight="1" x14ac:dyDescent="0.2">
      <c r="A17" s="2" t="s">
        <v>168</v>
      </c>
      <c r="B17" s="4">
        <v>100</v>
      </c>
      <c r="C17" s="33">
        <v>37.4</v>
      </c>
      <c r="D17" s="3">
        <f t="shared" si="2"/>
        <v>3740</v>
      </c>
      <c r="E17" s="4" t="s">
        <v>0</v>
      </c>
      <c r="F17" s="4" t="s">
        <v>1</v>
      </c>
    </row>
    <row r="18" spans="1:6" ht="22" customHeight="1" x14ac:dyDescent="0.2">
      <c r="A18" s="2" t="s">
        <v>169</v>
      </c>
      <c r="B18" s="4">
        <v>500</v>
      </c>
      <c r="C18" s="33">
        <v>37.799999999999997</v>
      </c>
      <c r="D18" s="3">
        <f t="shared" si="2"/>
        <v>18900</v>
      </c>
      <c r="E18" s="4" t="s">
        <v>0</v>
      </c>
      <c r="F18" s="4" t="s">
        <v>1</v>
      </c>
    </row>
    <row r="19" spans="1:6" ht="22" customHeight="1" x14ac:dyDescent="0.2">
      <c r="A19" s="16"/>
      <c r="B19" s="23">
        <f>SUM(B15:B18)</f>
        <v>800</v>
      </c>
      <c r="C19" s="34"/>
      <c r="D19" s="9">
        <f>SUM(D15:D18)</f>
        <v>30115</v>
      </c>
      <c r="E19" s="8"/>
      <c r="F19" s="8"/>
    </row>
    <row r="20" spans="1:6" ht="22" customHeight="1" x14ac:dyDescent="0.2">
      <c r="A20" s="2" t="s">
        <v>170</v>
      </c>
      <c r="B20" s="4">
        <v>100</v>
      </c>
      <c r="C20" s="33">
        <v>37.85</v>
      </c>
      <c r="D20" s="3">
        <f t="shared" ref="D20:D26" si="3">C20*B20</f>
        <v>3785</v>
      </c>
      <c r="E20" s="4" t="s">
        <v>0</v>
      </c>
      <c r="F20" s="4" t="s">
        <v>1</v>
      </c>
    </row>
    <row r="21" spans="1:6" ht="22" customHeight="1" x14ac:dyDescent="0.2">
      <c r="A21" s="2" t="s">
        <v>171</v>
      </c>
      <c r="B21" s="4">
        <v>99</v>
      </c>
      <c r="C21" s="33">
        <v>37.25</v>
      </c>
      <c r="D21" s="3">
        <f t="shared" si="3"/>
        <v>3687.75</v>
      </c>
      <c r="E21" s="4" t="s">
        <v>0</v>
      </c>
      <c r="F21" s="4" t="s">
        <v>1</v>
      </c>
    </row>
    <row r="22" spans="1:6" ht="22" customHeight="1" x14ac:dyDescent="0.2">
      <c r="A22" s="2" t="s">
        <v>171</v>
      </c>
      <c r="B22" s="4">
        <v>201</v>
      </c>
      <c r="C22" s="33">
        <v>37.299999999999997</v>
      </c>
      <c r="D22" s="3">
        <f t="shared" si="3"/>
        <v>7497.2999999999993</v>
      </c>
      <c r="E22" s="4" t="s">
        <v>0</v>
      </c>
      <c r="F22" s="4" t="s">
        <v>1</v>
      </c>
    </row>
    <row r="23" spans="1:6" ht="22" customHeight="1" x14ac:dyDescent="0.2">
      <c r="A23" s="2" t="s">
        <v>172</v>
      </c>
      <c r="B23" s="4">
        <v>85</v>
      </c>
      <c r="C23" s="33">
        <v>37.25</v>
      </c>
      <c r="D23" s="3">
        <f t="shared" si="3"/>
        <v>3166.25</v>
      </c>
      <c r="E23" s="4" t="s">
        <v>0</v>
      </c>
      <c r="F23" s="4" t="s">
        <v>1</v>
      </c>
    </row>
    <row r="24" spans="1:6" ht="22" customHeight="1" x14ac:dyDescent="0.2">
      <c r="A24" s="2" t="s">
        <v>172</v>
      </c>
      <c r="B24" s="4">
        <v>115</v>
      </c>
      <c r="C24" s="33">
        <v>37.299999999999997</v>
      </c>
      <c r="D24" s="3">
        <f t="shared" si="3"/>
        <v>4289.5</v>
      </c>
      <c r="E24" s="4" t="s">
        <v>0</v>
      </c>
      <c r="F24" s="4" t="s">
        <v>1</v>
      </c>
    </row>
    <row r="25" spans="1:6" ht="22" customHeight="1" x14ac:dyDescent="0.2">
      <c r="A25" s="2" t="s">
        <v>173</v>
      </c>
      <c r="B25" s="4">
        <v>44</v>
      </c>
      <c r="C25" s="33">
        <v>37.200000000000003</v>
      </c>
      <c r="D25" s="3">
        <f t="shared" si="3"/>
        <v>1636.8000000000002</v>
      </c>
      <c r="E25" s="4" t="s">
        <v>0</v>
      </c>
      <c r="F25" s="4" t="s">
        <v>1</v>
      </c>
    </row>
    <row r="26" spans="1:6" ht="22" customHeight="1" x14ac:dyDescent="0.2">
      <c r="A26" s="2" t="s">
        <v>173</v>
      </c>
      <c r="B26" s="4">
        <v>156</v>
      </c>
      <c r="C26" s="33">
        <v>37.25</v>
      </c>
      <c r="D26" s="3">
        <f t="shared" si="3"/>
        <v>5811</v>
      </c>
      <c r="E26" s="4" t="s">
        <v>0</v>
      </c>
      <c r="F26" s="4" t="s">
        <v>1</v>
      </c>
    </row>
    <row r="27" spans="1:6" ht="22" customHeight="1" x14ac:dyDescent="0.2">
      <c r="A27" s="16"/>
      <c r="B27" s="23">
        <f>SUM(B20:B26)</f>
        <v>800</v>
      </c>
      <c r="C27" s="34"/>
      <c r="D27" s="9">
        <f>SUM(D20:D26)</f>
        <v>29873.599999999999</v>
      </c>
      <c r="E27" s="8"/>
      <c r="F27" s="8"/>
    </row>
    <row r="28" spans="1:6" s="1" customFormat="1" ht="22" customHeight="1" x14ac:dyDescent="0.2">
      <c r="A28" s="2" t="s">
        <v>174</v>
      </c>
      <c r="B28" s="4">
        <v>300</v>
      </c>
      <c r="C28" s="33">
        <v>37.5</v>
      </c>
      <c r="D28" s="3">
        <f>C28*B28</f>
        <v>11250</v>
      </c>
      <c r="E28" s="4" t="s">
        <v>0</v>
      </c>
      <c r="F28" s="4" t="s">
        <v>1</v>
      </c>
    </row>
    <row r="29" spans="1:6" s="1" customFormat="1" ht="22" customHeight="1" x14ac:dyDescent="0.2">
      <c r="A29" s="2" t="s">
        <v>175</v>
      </c>
      <c r="B29" s="4">
        <v>29</v>
      </c>
      <c r="C29" s="33">
        <v>37.25</v>
      </c>
      <c r="D29" s="3">
        <f t="shared" ref="D29:D33" si="4">C29*B29</f>
        <v>1080.25</v>
      </c>
      <c r="E29" s="4" t="s">
        <v>0</v>
      </c>
      <c r="F29" s="4" t="s">
        <v>1</v>
      </c>
    </row>
    <row r="30" spans="1:6" s="1" customFormat="1" ht="22" customHeight="1" x14ac:dyDescent="0.2">
      <c r="A30" s="2" t="s">
        <v>175</v>
      </c>
      <c r="B30" s="4">
        <v>271</v>
      </c>
      <c r="C30" s="33">
        <v>37.299999999999997</v>
      </c>
      <c r="D30" s="3">
        <f t="shared" si="4"/>
        <v>10108.299999999999</v>
      </c>
      <c r="E30" s="4" t="s">
        <v>0</v>
      </c>
      <c r="F30" s="4" t="s">
        <v>1</v>
      </c>
    </row>
    <row r="31" spans="1:6" s="1" customFormat="1" ht="22" customHeight="1" x14ac:dyDescent="0.2">
      <c r="A31" s="2" t="s">
        <v>176</v>
      </c>
      <c r="B31" s="4">
        <v>100</v>
      </c>
      <c r="C31" s="33">
        <v>37.200000000000003</v>
      </c>
      <c r="D31" s="3">
        <f t="shared" si="4"/>
        <v>3720.0000000000005</v>
      </c>
      <c r="E31" s="4" t="s">
        <v>0</v>
      </c>
      <c r="F31" s="4" t="s">
        <v>1</v>
      </c>
    </row>
    <row r="32" spans="1:6" s="1" customFormat="1" ht="22" customHeight="1" x14ac:dyDescent="0.2">
      <c r="A32" s="2" t="s">
        <v>177</v>
      </c>
      <c r="B32" s="4">
        <v>38</v>
      </c>
      <c r="C32" s="33">
        <v>37.299999999999997</v>
      </c>
      <c r="D32" s="3">
        <f t="shared" si="4"/>
        <v>1417.3999999999999</v>
      </c>
      <c r="E32" s="4" t="s">
        <v>0</v>
      </c>
      <c r="F32" s="4" t="s">
        <v>1</v>
      </c>
    </row>
    <row r="33" spans="1:6" s="1" customFormat="1" ht="22" customHeight="1" x14ac:dyDescent="0.2">
      <c r="A33" s="2" t="s">
        <v>177</v>
      </c>
      <c r="B33" s="4">
        <v>62</v>
      </c>
      <c r="C33" s="33">
        <v>37.35</v>
      </c>
      <c r="D33" s="3">
        <f t="shared" si="4"/>
        <v>2315.7000000000003</v>
      </c>
      <c r="E33" s="4" t="s">
        <v>0</v>
      </c>
      <c r="F33" s="4" t="s">
        <v>1</v>
      </c>
    </row>
    <row r="34" spans="1:6" s="1" customFormat="1" ht="22" customHeight="1" x14ac:dyDescent="0.2">
      <c r="A34" s="16"/>
      <c r="B34" s="23">
        <f>SUM(B28:B33)</f>
        <v>800</v>
      </c>
      <c r="C34" s="34"/>
      <c r="D34" s="9">
        <f>SUM(D28:D33)</f>
        <v>29891.65</v>
      </c>
      <c r="E34" s="8"/>
      <c r="F34" s="8"/>
    </row>
    <row r="35" spans="1:6" ht="22" customHeight="1" x14ac:dyDescent="0.2">
      <c r="A35" s="17" t="s">
        <v>159</v>
      </c>
      <c r="B35" s="24">
        <f>B4+B14+B19+B27+B34</f>
        <v>4000</v>
      </c>
      <c r="C35" s="35">
        <f>D35/B35</f>
        <v>37.135187500000001</v>
      </c>
      <c r="D35" s="19">
        <f>SUM(D4+D14+D19+D27+D34)</f>
        <v>148540.75</v>
      </c>
      <c r="E35" s="18" t="s">
        <v>0</v>
      </c>
      <c r="F35" s="18" t="s">
        <v>1</v>
      </c>
    </row>
    <row r="40" spans="1:6" s="3" customFormat="1" ht="22" customHeight="1" x14ac:dyDescent="0.2">
      <c r="A40" s="7"/>
      <c r="B40" s="31"/>
      <c r="C40" s="33"/>
      <c r="E40" s="4"/>
      <c r="F40" s="4"/>
    </row>
  </sheetData>
  <pageMargins left="0.7" right="0.7" top="0.75" bottom="0.75" header="0.3" footer="0.3"/>
  <pageSetup paperSize="9" scale="74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7E140-1D58-7E4D-9B6F-6676523E56FA}">
  <sheetPr>
    <tabColor theme="3" tint="0.89999084444715716"/>
    <pageSetUpPr fitToPage="1"/>
  </sheetPr>
  <dimension ref="A1:F53"/>
  <sheetViews>
    <sheetView topLeftCell="A22" workbookViewId="0">
      <selection activeCell="A59" activeCellId="6" sqref="A2:XFD2 A13:XFD13 A24:XFD24 A31:XFD35 A42:XFD44 A46:XFD46 A59:XFD59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130</v>
      </c>
      <c r="B2" s="4">
        <v>94</v>
      </c>
      <c r="C2" s="33">
        <v>35.6</v>
      </c>
      <c r="D2" s="3">
        <f>C2*B2</f>
        <v>3346.4</v>
      </c>
      <c r="E2" s="4" t="s">
        <v>0</v>
      </c>
      <c r="F2" s="4" t="s">
        <v>1</v>
      </c>
    </row>
    <row r="3" spans="1:6" ht="22" customHeight="1" x14ac:dyDescent="0.2">
      <c r="A3" s="2" t="s">
        <v>130</v>
      </c>
      <c r="B3" s="4">
        <v>206</v>
      </c>
      <c r="C3" s="33">
        <v>35.799999999999997</v>
      </c>
      <c r="D3" s="3">
        <f t="shared" ref="D3:D10" si="0">C3*B3</f>
        <v>7374.7999999999993</v>
      </c>
      <c r="E3" s="4" t="s">
        <v>0</v>
      </c>
      <c r="F3" s="4" t="s">
        <v>1</v>
      </c>
    </row>
    <row r="4" spans="1:6" ht="22" customHeight="1" x14ac:dyDescent="0.2">
      <c r="A4" s="2" t="s">
        <v>131</v>
      </c>
      <c r="B4" s="4">
        <v>150</v>
      </c>
      <c r="C4" s="33">
        <v>35.6</v>
      </c>
      <c r="D4" s="3">
        <f t="shared" si="0"/>
        <v>5340</v>
      </c>
      <c r="E4" s="4" t="s">
        <v>0</v>
      </c>
      <c r="F4" s="4" t="s">
        <v>1</v>
      </c>
    </row>
    <row r="5" spans="1:6" ht="22" customHeight="1" x14ac:dyDescent="0.2">
      <c r="A5" s="2" t="s">
        <v>132</v>
      </c>
      <c r="B5" s="4">
        <v>45</v>
      </c>
      <c r="C5" s="33">
        <v>35.799999999999997</v>
      </c>
      <c r="D5" s="3">
        <f t="shared" si="0"/>
        <v>1610.9999999999998</v>
      </c>
      <c r="E5" s="4" t="s">
        <v>0</v>
      </c>
      <c r="F5" s="4" t="s">
        <v>1</v>
      </c>
    </row>
    <row r="6" spans="1:6" ht="22" customHeight="1" x14ac:dyDescent="0.2">
      <c r="A6" s="2" t="s">
        <v>132</v>
      </c>
      <c r="B6" s="4">
        <v>37</v>
      </c>
      <c r="C6" s="33">
        <v>35.85</v>
      </c>
      <c r="D6" s="3">
        <f t="shared" si="0"/>
        <v>1326.45</v>
      </c>
      <c r="E6" s="4" t="s">
        <v>0</v>
      </c>
      <c r="F6" s="4" t="s">
        <v>1</v>
      </c>
    </row>
    <row r="7" spans="1:6" ht="22" customHeight="1" x14ac:dyDescent="0.2">
      <c r="A7" s="2" t="s">
        <v>132</v>
      </c>
      <c r="B7" s="4">
        <v>168</v>
      </c>
      <c r="C7" s="33">
        <v>35.9</v>
      </c>
      <c r="D7" s="3">
        <f t="shared" si="0"/>
        <v>6031.2</v>
      </c>
      <c r="E7" s="4" t="s">
        <v>0</v>
      </c>
      <c r="F7" s="4" t="s">
        <v>1</v>
      </c>
    </row>
    <row r="8" spans="1:6" ht="22" customHeight="1" x14ac:dyDescent="0.2">
      <c r="A8" s="2" t="s">
        <v>133</v>
      </c>
      <c r="B8" s="4">
        <v>348</v>
      </c>
      <c r="C8" s="33">
        <v>36</v>
      </c>
      <c r="D8" s="3">
        <f>C8*B8</f>
        <v>12528</v>
      </c>
      <c r="E8" s="4" t="s">
        <v>0</v>
      </c>
      <c r="F8" s="4" t="s">
        <v>1</v>
      </c>
    </row>
    <row r="9" spans="1:6" ht="22" customHeight="1" x14ac:dyDescent="0.2">
      <c r="A9" s="2" t="s">
        <v>133</v>
      </c>
      <c r="B9" s="4">
        <v>352</v>
      </c>
      <c r="C9" s="33">
        <v>36.200000000000003</v>
      </c>
      <c r="D9" s="3">
        <f t="shared" si="0"/>
        <v>12742.400000000001</v>
      </c>
      <c r="E9" s="4" t="s">
        <v>0</v>
      </c>
      <c r="F9" s="4" t="s">
        <v>1</v>
      </c>
    </row>
    <row r="10" spans="1:6" ht="22" customHeight="1" x14ac:dyDescent="0.2">
      <c r="A10" s="2" t="s">
        <v>134</v>
      </c>
      <c r="B10" s="4">
        <v>300</v>
      </c>
      <c r="C10" s="33">
        <v>36</v>
      </c>
      <c r="D10" s="3">
        <f t="shared" si="0"/>
        <v>10800</v>
      </c>
      <c r="E10" s="4" t="s">
        <v>0</v>
      </c>
      <c r="F10" s="4" t="s">
        <v>1</v>
      </c>
    </row>
    <row r="11" spans="1:6" ht="22" customHeight="1" x14ac:dyDescent="0.2">
      <c r="A11" s="27"/>
      <c r="B11" s="23">
        <f>SUM(B2:B10)</f>
        <v>1700</v>
      </c>
      <c r="C11" s="23"/>
      <c r="D11" s="9">
        <f>SUM(D2:D10)</f>
        <v>61100.25</v>
      </c>
      <c r="E11" s="8"/>
      <c r="F11" s="8"/>
    </row>
    <row r="12" spans="1:6" ht="22" customHeight="1" x14ac:dyDescent="0.2">
      <c r="A12" s="2" t="s">
        <v>135</v>
      </c>
      <c r="B12" s="4">
        <v>19</v>
      </c>
      <c r="C12" s="33">
        <v>35.9</v>
      </c>
      <c r="D12" s="3">
        <f t="shared" ref="D12:D21" si="1">C12*B12</f>
        <v>682.1</v>
      </c>
      <c r="E12" s="4" t="s">
        <v>0</v>
      </c>
      <c r="F12" s="4" t="s">
        <v>1</v>
      </c>
    </row>
    <row r="13" spans="1:6" ht="22" customHeight="1" x14ac:dyDescent="0.2">
      <c r="A13" s="2" t="s">
        <v>135</v>
      </c>
      <c r="B13" s="4">
        <v>31</v>
      </c>
      <c r="C13" s="33">
        <v>35.950000000000003</v>
      </c>
      <c r="D13" s="3">
        <f t="shared" si="1"/>
        <v>1114.45</v>
      </c>
      <c r="E13" s="4" t="s">
        <v>0</v>
      </c>
      <c r="F13" s="4" t="s">
        <v>1</v>
      </c>
    </row>
    <row r="14" spans="1:6" ht="22" customHeight="1" x14ac:dyDescent="0.2">
      <c r="A14" s="2" t="s">
        <v>135</v>
      </c>
      <c r="B14" s="4">
        <v>350</v>
      </c>
      <c r="C14" s="33">
        <v>36</v>
      </c>
      <c r="D14" s="3">
        <f t="shared" si="1"/>
        <v>12600</v>
      </c>
      <c r="E14" s="4" t="s">
        <v>0</v>
      </c>
      <c r="F14" s="4" t="s">
        <v>1</v>
      </c>
    </row>
    <row r="15" spans="1:6" ht="22" customHeight="1" x14ac:dyDescent="0.2">
      <c r="A15" s="2" t="s">
        <v>136</v>
      </c>
      <c r="B15" s="4">
        <v>300</v>
      </c>
      <c r="C15" s="33">
        <v>36</v>
      </c>
      <c r="D15" s="3">
        <f t="shared" si="1"/>
        <v>10800</v>
      </c>
      <c r="E15" s="4" t="s">
        <v>0</v>
      </c>
      <c r="F15" s="4" t="s">
        <v>1</v>
      </c>
    </row>
    <row r="16" spans="1:6" ht="22" customHeight="1" x14ac:dyDescent="0.2">
      <c r="A16" s="2" t="s">
        <v>137</v>
      </c>
      <c r="B16" s="4">
        <v>23</v>
      </c>
      <c r="C16" s="33">
        <v>35.9</v>
      </c>
      <c r="D16" s="3">
        <f t="shared" si="1"/>
        <v>825.69999999999993</v>
      </c>
      <c r="E16" s="4" t="s">
        <v>0</v>
      </c>
      <c r="F16" s="4" t="s">
        <v>1</v>
      </c>
    </row>
    <row r="17" spans="1:6" ht="22" customHeight="1" x14ac:dyDescent="0.2">
      <c r="A17" s="2" t="s">
        <v>137</v>
      </c>
      <c r="B17" s="4">
        <v>17</v>
      </c>
      <c r="C17" s="33">
        <v>35.950000000000003</v>
      </c>
      <c r="D17" s="3">
        <f t="shared" si="1"/>
        <v>611.15000000000009</v>
      </c>
      <c r="E17" s="4" t="s">
        <v>0</v>
      </c>
      <c r="F17" s="4" t="s">
        <v>1</v>
      </c>
    </row>
    <row r="18" spans="1:6" ht="22" customHeight="1" x14ac:dyDescent="0.2">
      <c r="A18" s="2" t="s">
        <v>137</v>
      </c>
      <c r="B18" s="4">
        <v>360</v>
      </c>
      <c r="C18" s="33">
        <v>36</v>
      </c>
      <c r="D18" s="3">
        <f t="shared" si="1"/>
        <v>12960</v>
      </c>
      <c r="E18" s="4" t="s">
        <v>0</v>
      </c>
      <c r="F18" s="4" t="s">
        <v>1</v>
      </c>
    </row>
    <row r="19" spans="1:6" ht="22" customHeight="1" x14ac:dyDescent="0.2">
      <c r="A19" s="2" t="s">
        <v>138</v>
      </c>
      <c r="B19" s="4">
        <v>200</v>
      </c>
      <c r="C19" s="33">
        <v>35.85</v>
      </c>
      <c r="D19" s="3">
        <f t="shared" si="1"/>
        <v>7170</v>
      </c>
      <c r="E19" s="4" t="s">
        <v>0</v>
      </c>
      <c r="F19" s="4" t="s">
        <v>1</v>
      </c>
    </row>
    <row r="20" spans="1:6" ht="22" customHeight="1" x14ac:dyDescent="0.2">
      <c r="A20" s="2" t="s">
        <v>139</v>
      </c>
      <c r="B20" s="4">
        <v>30</v>
      </c>
      <c r="C20" s="33">
        <v>35.950000000000003</v>
      </c>
      <c r="D20" s="3">
        <f t="shared" si="1"/>
        <v>1078.5</v>
      </c>
      <c r="E20" s="4" t="s">
        <v>0</v>
      </c>
      <c r="F20" s="4" t="s">
        <v>1</v>
      </c>
    </row>
    <row r="21" spans="1:6" ht="22" customHeight="1" x14ac:dyDescent="0.2">
      <c r="A21" s="2" t="s">
        <v>139</v>
      </c>
      <c r="B21" s="4">
        <v>370</v>
      </c>
      <c r="C21" s="33">
        <v>36</v>
      </c>
      <c r="D21" s="3">
        <f t="shared" si="1"/>
        <v>13320</v>
      </c>
      <c r="E21" s="4" t="s">
        <v>0</v>
      </c>
      <c r="F21" s="4" t="s">
        <v>1</v>
      </c>
    </row>
    <row r="22" spans="1:6" ht="22" customHeight="1" x14ac:dyDescent="0.2">
      <c r="A22" s="16"/>
      <c r="B22" s="23">
        <f>SUM(B12:B21)</f>
        <v>1700</v>
      </c>
      <c r="C22" s="34"/>
      <c r="D22" s="9">
        <f>SUM(D12:D21)</f>
        <v>61161.9</v>
      </c>
      <c r="E22" s="8"/>
      <c r="F22" s="8"/>
    </row>
    <row r="23" spans="1:6" ht="22" customHeight="1" x14ac:dyDescent="0.2">
      <c r="A23" s="2" t="s">
        <v>140</v>
      </c>
      <c r="B23" s="4">
        <v>100</v>
      </c>
      <c r="C23" s="33">
        <v>35.700000000000003</v>
      </c>
      <c r="D23" s="3">
        <f t="shared" ref="D23:D27" si="2">C23*B23</f>
        <v>3570.0000000000005</v>
      </c>
      <c r="E23" s="4" t="s">
        <v>0</v>
      </c>
      <c r="F23" s="4" t="s">
        <v>1</v>
      </c>
    </row>
    <row r="24" spans="1:6" ht="22" customHeight="1" x14ac:dyDescent="0.2">
      <c r="A24" s="2" t="s">
        <v>141</v>
      </c>
      <c r="B24" s="4">
        <v>200</v>
      </c>
      <c r="C24" s="33">
        <v>35.950000000000003</v>
      </c>
      <c r="D24" s="3">
        <f t="shared" si="2"/>
        <v>7190.0000000000009</v>
      </c>
      <c r="E24" s="4" t="s">
        <v>0</v>
      </c>
      <c r="F24" s="4" t="s">
        <v>1</v>
      </c>
    </row>
    <row r="25" spans="1:6" ht="22" customHeight="1" x14ac:dyDescent="0.2">
      <c r="A25" s="2" t="s">
        <v>142</v>
      </c>
      <c r="B25" s="4">
        <v>19</v>
      </c>
      <c r="C25" s="33">
        <v>35.950000000000003</v>
      </c>
      <c r="D25" s="3">
        <f t="shared" si="2"/>
        <v>683.05000000000007</v>
      </c>
      <c r="E25" s="4" t="s">
        <v>0</v>
      </c>
      <c r="F25" s="4" t="s">
        <v>1</v>
      </c>
    </row>
    <row r="26" spans="1:6" ht="22" customHeight="1" x14ac:dyDescent="0.2">
      <c r="A26" s="2" t="s">
        <v>142</v>
      </c>
      <c r="B26" s="4">
        <v>681</v>
      </c>
      <c r="C26" s="33">
        <v>36</v>
      </c>
      <c r="D26" s="3">
        <f t="shared" si="2"/>
        <v>24516</v>
      </c>
      <c r="E26" s="4" t="s">
        <v>0</v>
      </c>
      <c r="F26" s="4" t="s">
        <v>1</v>
      </c>
    </row>
    <row r="27" spans="1:6" ht="22" customHeight="1" x14ac:dyDescent="0.2">
      <c r="A27" s="2" t="s">
        <v>143</v>
      </c>
      <c r="B27" s="4">
        <v>600</v>
      </c>
      <c r="C27" s="33">
        <v>36</v>
      </c>
      <c r="D27" s="3">
        <f t="shared" si="2"/>
        <v>21600</v>
      </c>
      <c r="E27" s="4" t="s">
        <v>0</v>
      </c>
      <c r="F27" s="4" t="s">
        <v>1</v>
      </c>
    </row>
    <row r="28" spans="1:6" ht="22" customHeight="1" x14ac:dyDescent="0.2">
      <c r="A28" s="16"/>
      <c r="B28" s="23">
        <f>SUM(B23:B27)</f>
        <v>1600</v>
      </c>
      <c r="C28" s="34"/>
      <c r="D28" s="9">
        <f>SUM(D23:D27)</f>
        <v>57559.05</v>
      </c>
      <c r="E28" s="8"/>
      <c r="F28" s="8"/>
    </row>
    <row r="29" spans="1:6" ht="22" customHeight="1" x14ac:dyDescent="0.2">
      <c r="A29" s="2" t="s">
        <v>144</v>
      </c>
      <c r="B29" s="4">
        <v>300</v>
      </c>
      <c r="C29" s="33">
        <v>36.299999999999997</v>
      </c>
      <c r="D29" s="3">
        <f t="shared" ref="D29:D33" si="3">C29*B29</f>
        <v>10890</v>
      </c>
      <c r="E29" s="4" t="s">
        <v>0</v>
      </c>
      <c r="F29" s="4" t="s">
        <v>1</v>
      </c>
    </row>
    <row r="30" spans="1:6" ht="22" customHeight="1" x14ac:dyDescent="0.2">
      <c r="A30" s="2" t="s">
        <v>145</v>
      </c>
      <c r="B30" s="4">
        <v>100</v>
      </c>
      <c r="C30" s="33">
        <v>36.299999999999997</v>
      </c>
      <c r="D30" s="3">
        <f t="shared" si="3"/>
        <v>3629.9999999999995</v>
      </c>
      <c r="E30" s="4" t="s">
        <v>0</v>
      </c>
      <c r="F30" s="4" t="s">
        <v>1</v>
      </c>
    </row>
    <row r="31" spans="1:6" ht="22" customHeight="1" x14ac:dyDescent="0.2">
      <c r="A31" s="2" t="s">
        <v>146</v>
      </c>
      <c r="B31" s="4">
        <v>300</v>
      </c>
      <c r="C31" s="33">
        <v>36.299999999999997</v>
      </c>
      <c r="D31" s="3">
        <f t="shared" si="3"/>
        <v>10890</v>
      </c>
      <c r="E31" s="4" t="s">
        <v>0</v>
      </c>
      <c r="F31" s="4" t="s">
        <v>1</v>
      </c>
    </row>
    <row r="32" spans="1:6" ht="22" customHeight="1" x14ac:dyDescent="0.2">
      <c r="A32" s="2" t="s">
        <v>147</v>
      </c>
      <c r="B32" s="4">
        <v>400</v>
      </c>
      <c r="C32" s="33">
        <v>36.299999999999997</v>
      </c>
      <c r="D32" s="3">
        <f t="shared" si="3"/>
        <v>14519.999999999998</v>
      </c>
      <c r="E32" s="4" t="s">
        <v>0</v>
      </c>
      <c r="F32" s="4" t="s">
        <v>1</v>
      </c>
    </row>
    <row r="33" spans="1:6" ht="22" customHeight="1" x14ac:dyDescent="0.2">
      <c r="A33" s="2" t="s">
        <v>148</v>
      </c>
      <c r="B33" s="4">
        <v>500</v>
      </c>
      <c r="C33" s="33">
        <v>36.299999999999997</v>
      </c>
      <c r="D33" s="3">
        <f t="shared" si="3"/>
        <v>18150</v>
      </c>
      <c r="E33" s="4" t="s">
        <v>0</v>
      </c>
      <c r="F33" s="4" t="s">
        <v>1</v>
      </c>
    </row>
    <row r="34" spans="1:6" ht="22" customHeight="1" x14ac:dyDescent="0.2">
      <c r="A34" s="16"/>
      <c r="B34" s="23">
        <f>SUM(B29:B33)</f>
        <v>1600</v>
      </c>
      <c r="C34" s="34"/>
      <c r="D34" s="9">
        <f>SUM(D29:D33)</f>
        <v>58080</v>
      </c>
      <c r="E34" s="8"/>
      <c r="F34" s="8"/>
    </row>
    <row r="35" spans="1:6" s="1" customFormat="1" ht="22" customHeight="1" x14ac:dyDescent="0.2">
      <c r="A35" s="2" t="s">
        <v>149</v>
      </c>
      <c r="B35" s="4">
        <v>30</v>
      </c>
      <c r="C35" s="33">
        <v>35.15</v>
      </c>
      <c r="D35" s="3">
        <f t="shared" ref="D35:D46" si="4">C35*B35</f>
        <v>1054.5</v>
      </c>
      <c r="E35" s="4" t="s">
        <v>0</v>
      </c>
      <c r="F35" s="4" t="s">
        <v>1</v>
      </c>
    </row>
    <row r="36" spans="1:6" s="1" customFormat="1" ht="22" customHeight="1" x14ac:dyDescent="0.2">
      <c r="A36" s="2" t="s">
        <v>149</v>
      </c>
      <c r="B36" s="4">
        <v>25</v>
      </c>
      <c r="C36" s="33">
        <v>35.200000000000003</v>
      </c>
      <c r="D36" s="3">
        <f t="shared" si="4"/>
        <v>880.00000000000011</v>
      </c>
      <c r="E36" s="4" t="s">
        <v>0</v>
      </c>
      <c r="F36" s="4" t="s">
        <v>1</v>
      </c>
    </row>
    <row r="37" spans="1:6" s="1" customFormat="1" ht="22" customHeight="1" x14ac:dyDescent="0.2">
      <c r="A37" s="2" t="s">
        <v>149</v>
      </c>
      <c r="B37" s="4">
        <v>245</v>
      </c>
      <c r="C37" s="33">
        <v>35.25</v>
      </c>
      <c r="D37" s="3">
        <f t="shared" si="4"/>
        <v>8636.25</v>
      </c>
      <c r="E37" s="4" t="s">
        <v>0</v>
      </c>
      <c r="F37" s="4" t="s">
        <v>1</v>
      </c>
    </row>
    <row r="38" spans="1:6" s="1" customFormat="1" ht="22" customHeight="1" x14ac:dyDescent="0.2">
      <c r="A38" s="2" t="s">
        <v>150</v>
      </c>
      <c r="B38" s="4">
        <v>143</v>
      </c>
      <c r="C38" s="33">
        <v>35.4</v>
      </c>
      <c r="D38" s="3">
        <f t="shared" si="4"/>
        <v>5062.2</v>
      </c>
      <c r="E38" s="4" t="s">
        <v>0</v>
      </c>
      <c r="F38" s="4" t="s">
        <v>1</v>
      </c>
    </row>
    <row r="39" spans="1:6" s="1" customFormat="1" ht="22" customHeight="1" x14ac:dyDescent="0.2">
      <c r="A39" s="2" t="s">
        <v>150</v>
      </c>
      <c r="B39" s="4">
        <v>257</v>
      </c>
      <c r="C39" s="33">
        <v>35.5</v>
      </c>
      <c r="D39" s="3">
        <f t="shared" si="4"/>
        <v>9123.5</v>
      </c>
      <c r="E39" s="4" t="s">
        <v>0</v>
      </c>
      <c r="F39" s="4" t="s">
        <v>1</v>
      </c>
    </row>
    <row r="40" spans="1:6" s="1" customFormat="1" ht="22" customHeight="1" x14ac:dyDescent="0.2">
      <c r="A40" s="2" t="s">
        <v>151</v>
      </c>
      <c r="B40" s="4">
        <v>100</v>
      </c>
      <c r="C40" s="33">
        <v>35.5</v>
      </c>
      <c r="D40" s="3">
        <f t="shared" si="4"/>
        <v>3550</v>
      </c>
      <c r="E40" s="4" t="s">
        <v>0</v>
      </c>
      <c r="F40" s="4" t="s">
        <v>1</v>
      </c>
    </row>
    <row r="41" spans="1:6" s="1" customFormat="1" ht="22" customHeight="1" x14ac:dyDescent="0.2">
      <c r="A41" s="2" t="s">
        <v>152</v>
      </c>
      <c r="B41" s="4">
        <v>100</v>
      </c>
      <c r="C41" s="33">
        <v>35.5</v>
      </c>
      <c r="D41" s="3">
        <f t="shared" si="4"/>
        <v>3550</v>
      </c>
      <c r="E41" s="4" t="s">
        <v>0</v>
      </c>
      <c r="F41" s="4" t="s">
        <v>1</v>
      </c>
    </row>
    <row r="42" spans="1:6" s="1" customFormat="1" ht="22" customHeight="1" x14ac:dyDescent="0.2">
      <c r="A42" s="2" t="s">
        <v>153</v>
      </c>
      <c r="B42" s="4">
        <v>200</v>
      </c>
      <c r="C42" s="33">
        <v>35.75</v>
      </c>
      <c r="D42" s="3">
        <f t="shared" si="4"/>
        <v>7150</v>
      </c>
      <c r="E42" s="4" t="s">
        <v>0</v>
      </c>
      <c r="F42" s="4" t="s">
        <v>1</v>
      </c>
    </row>
    <row r="43" spans="1:6" s="1" customFormat="1" ht="22" customHeight="1" x14ac:dyDescent="0.2">
      <c r="A43" s="2" t="s">
        <v>154</v>
      </c>
      <c r="B43" s="4">
        <v>200</v>
      </c>
      <c r="C43" s="33">
        <v>35.700000000000003</v>
      </c>
      <c r="D43" s="3">
        <f t="shared" si="4"/>
        <v>7140.0000000000009</v>
      </c>
      <c r="E43" s="4" t="s">
        <v>0</v>
      </c>
      <c r="F43" s="4" t="s">
        <v>1</v>
      </c>
    </row>
    <row r="44" spans="1:6" s="1" customFormat="1" ht="22" customHeight="1" x14ac:dyDescent="0.2">
      <c r="A44" s="2" t="s">
        <v>155</v>
      </c>
      <c r="B44" s="4">
        <v>200</v>
      </c>
      <c r="C44" s="33">
        <v>35.65</v>
      </c>
      <c r="D44" s="3">
        <f t="shared" si="4"/>
        <v>7130</v>
      </c>
      <c r="E44" s="4" t="s">
        <v>0</v>
      </c>
      <c r="F44" s="4" t="s">
        <v>1</v>
      </c>
    </row>
    <row r="45" spans="1:6" s="1" customFormat="1" ht="22" customHeight="1" x14ac:dyDescent="0.2">
      <c r="A45" s="2" t="s">
        <v>156</v>
      </c>
      <c r="B45" s="4">
        <v>98</v>
      </c>
      <c r="C45" s="33">
        <v>35.9</v>
      </c>
      <c r="D45" s="3">
        <f t="shared" si="4"/>
        <v>3518.2</v>
      </c>
      <c r="E45" s="4" t="s">
        <v>0</v>
      </c>
      <c r="F45" s="4" t="s">
        <v>1</v>
      </c>
    </row>
    <row r="46" spans="1:6" s="1" customFormat="1" ht="22" customHeight="1" x14ac:dyDescent="0.2">
      <c r="A46" s="2" t="s">
        <v>156</v>
      </c>
      <c r="B46" s="4">
        <v>102</v>
      </c>
      <c r="C46" s="33">
        <v>35.950000000000003</v>
      </c>
      <c r="D46" s="3">
        <f t="shared" si="4"/>
        <v>3666.9</v>
      </c>
      <c r="E46" s="4" t="s">
        <v>0</v>
      </c>
      <c r="F46" s="4" t="s">
        <v>1</v>
      </c>
    </row>
    <row r="47" spans="1:6" s="1" customFormat="1" ht="22" customHeight="1" x14ac:dyDescent="0.2">
      <c r="A47" s="16"/>
      <c r="B47" s="23">
        <f>SUM(B35:B46)</f>
        <v>1700</v>
      </c>
      <c r="C47" s="34"/>
      <c r="D47" s="9">
        <f>SUM(D35:D46)</f>
        <v>60461.549999999996</v>
      </c>
      <c r="E47" s="8"/>
      <c r="F47" s="8"/>
    </row>
    <row r="48" spans="1:6" ht="22" customHeight="1" x14ac:dyDescent="0.2">
      <c r="A48" s="17" t="s">
        <v>129</v>
      </c>
      <c r="B48" s="24">
        <f>B11+B22+B28+B34+B47</f>
        <v>8300</v>
      </c>
      <c r="C48" s="35">
        <f>D48/B48</f>
        <v>35.947319277108434</v>
      </c>
      <c r="D48" s="19">
        <f>SUM(D11+D22+D28+D34+D47)</f>
        <v>298362.75</v>
      </c>
      <c r="E48" s="18" t="s">
        <v>0</v>
      </c>
      <c r="F48" s="18" t="s">
        <v>1</v>
      </c>
    </row>
    <row r="53" spans="1:6" s="3" customFormat="1" ht="22" customHeight="1" x14ac:dyDescent="0.2">
      <c r="A53" s="7"/>
      <c r="B53" s="31"/>
      <c r="C53" s="33"/>
      <c r="E53" s="4"/>
      <c r="F53" s="4"/>
    </row>
  </sheetData>
  <pageMargins left="0.7" right="0.7" top="0.75" bottom="0.75" header="0.3" footer="0.3"/>
  <pageSetup paperSize="9" scale="74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A224-5606-1B4A-AFB2-CD79F7E2DB1B}">
  <sheetPr>
    <tabColor theme="3" tint="0.89999084444715716"/>
    <pageSetUpPr fitToPage="1"/>
  </sheetPr>
  <dimension ref="A1:F53"/>
  <sheetViews>
    <sheetView topLeftCell="A29" workbookViewId="0">
      <selection activeCell="C50" sqref="C50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98</v>
      </c>
      <c r="B2" s="4">
        <v>300</v>
      </c>
      <c r="C2" s="33">
        <v>35.85</v>
      </c>
      <c r="D2" s="3">
        <f>C2*B2</f>
        <v>10755</v>
      </c>
      <c r="E2" s="4" t="s">
        <v>0</v>
      </c>
      <c r="F2" s="4" t="s">
        <v>1</v>
      </c>
    </row>
    <row r="3" spans="1:6" ht="22" customHeight="1" x14ac:dyDescent="0.2">
      <c r="A3" s="2" t="s">
        <v>99</v>
      </c>
      <c r="B3" s="4">
        <v>800</v>
      </c>
      <c r="C3" s="33">
        <v>35.85</v>
      </c>
      <c r="D3" s="3">
        <f t="shared" ref="D3:D7" si="0">C3*B3</f>
        <v>28680</v>
      </c>
      <c r="E3" s="4" t="s">
        <v>0</v>
      </c>
      <c r="F3" s="4" t="s">
        <v>1</v>
      </c>
    </row>
    <row r="4" spans="1:6" ht="22" customHeight="1" x14ac:dyDescent="0.2">
      <c r="A4" s="2" t="s">
        <v>100</v>
      </c>
      <c r="B4" s="4">
        <v>100</v>
      </c>
      <c r="C4" s="33">
        <v>36</v>
      </c>
      <c r="D4" s="3">
        <f t="shared" si="0"/>
        <v>3600</v>
      </c>
      <c r="E4" s="4" t="s">
        <v>0</v>
      </c>
      <c r="F4" s="4" t="s">
        <v>1</v>
      </c>
    </row>
    <row r="5" spans="1:6" ht="22" customHeight="1" x14ac:dyDescent="0.2">
      <c r="A5" s="2" t="s">
        <v>101</v>
      </c>
      <c r="B5" s="4">
        <v>100</v>
      </c>
      <c r="C5" s="33">
        <v>35.799999999999997</v>
      </c>
      <c r="D5" s="3">
        <f t="shared" si="0"/>
        <v>3579.9999999999995</v>
      </c>
      <c r="E5" s="4" t="s">
        <v>0</v>
      </c>
      <c r="F5" s="4" t="s">
        <v>1</v>
      </c>
    </row>
    <row r="6" spans="1:6" ht="22" customHeight="1" x14ac:dyDescent="0.2">
      <c r="A6" s="2" t="s">
        <v>102</v>
      </c>
      <c r="B6" s="4">
        <v>300</v>
      </c>
      <c r="C6" s="33">
        <v>35.85</v>
      </c>
      <c r="D6" s="3">
        <f t="shared" si="0"/>
        <v>10755</v>
      </c>
      <c r="E6" s="4" t="s">
        <v>0</v>
      </c>
      <c r="F6" s="4" t="s">
        <v>1</v>
      </c>
    </row>
    <row r="7" spans="1:6" ht="22" customHeight="1" x14ac:dyDescent="0.2">
      <c r="A7" s="2" t="s">
        <v>103</v>
      </c>
      <c r="B7" s="4">
        <v>200</v>
      </c>
      <c r="C7" s="33">
        <v>36</v>
      </c>
      <c r="D7" s="3">
        <f t="shared" si="0"/>
        <v>7200</v>
      </c>
      <c r="E7" s="4" t="s">
        <v>0</v>
      </c>
      <c r="F7" s="4" t="s">
        <v>1</v>
      </c>
    </row>
    <row r="8" spans="1:6" ht="22" customHeight="1" x14ac:dyDescent="0.2">
      <c r="A8" s="27"/>
      <c r="B8" s="23">
        <f>SUM(B2:B7)</f>
        <v>1800</v>
      </c>
      <c r="C8" s="23"/>
      <c r="D8" s="9">
        <f>SUM(D2:D7)</f>
        <v>64570</v>
      </c>
      <c r="E8" s="8"/>
      <c r="F8" s="8"/>
    </row>
    <row r="9" spans="1:6" ht="22" customHeight="1" x14ac:dyDescent="0.2">
      <c r="A9" s="2" t="s">
        <v>104</v>
      </c>
      <c r="B9" s="4">
        <v>10</v>
      </c>
      <c r="C9" s="33">
        <v>35.1</v>
      </c>
      <c r="D9" s="3">
        <f>C9*B9</f>
        <v>351</v>
      </c>
      <c r="E9" s="4" t="s">
        <v>0</v>
      </c>
      <c r="F9" s="4" t="s">
        <v>1</v>
      </c>
    </row>
    <row r="10" spans="1:6" ht="22" customHeight="1" x14ac:dyDescent="0.2">
      <c r="A10" s="2" t="s">
        <v>104</v>
      </c>
      <c r="B10" s="4">
        <v>29</v>
      </c>
      <c r="C10" s="33">
        <v>35.15</v>
      </c>
      <c r="D10" s="3">
        <f t="shared" ref="D10:D15" si="1">C10*B10</f>
        <v>1019.3499999999999</v>
      </c>
      <c r="E10" s="4" t="s">
        <v>0</v>
      </c>
      <c r="F10" s="4" t="s">
        <v>1</v>
      </c>
    </row>
    <row r="11" spans="1:6" ht="22" customHeight="1" x14ac:dyDescent="0.2">
      <c r="A11" s="2" t="s">
        <v>104</v>
      </c>
      <c r="B11" s="4">
        <v>461</v>
      </c>
      <c r="C11" s="33">
        <v>35.35</v>
      </c>
      <c r="D11" s="3">
        <f t="shared" si="1"/>
        <v>16296.35</v>
      </c>
      <c r="E11" s="4" t="s">
        <v>0</v>
      </c>
      <c r="F11" s="4" t="s">
        <v>1</v>
      </c>
    </row>
    <row r="12" spans="1:6" ht="22" customHeight="1" x14ac:dyDescent="0.2">
      <c r="A12" s="2" t="s">
        <v>105</v>
      </c>
      <c r="B12" s="4">
        <v>141</v>
      </c>
      <c r="C12" s="33">
        <v>35.700000000000003</v>
      </c>
      <c r="D12" s="3">
        <f t="shared" si="1"/>
        <v>5033.7000000000007</v>
      </c>
      <c r="E12" s="4" t="s">
        <v>0</v>
      </c>
      <c r="F12" s="4" t="s">
        <v>1</v>
      </c>
    </row>
    <row r="13" spans="1:6" ht="22" customHeight="1" x14ac:dyDescent="0.2">
      <c r="A13" s="2" t="s">
        <v>105</v>
      </c>
      <c r="B13" s="4">
        <v>159</v>
      </c>
      <c r="C13" s="33">
        <v>35.799999999999997</v>
      </c>
      <c r="D13" s="3">
        <f t="shared" si="1"/>
        <v>5692.2</v>
      </c>
      <c r="E13" s="4" t="s">
        <v>0</v>
      </c>
      <c r="F13" s="4" t="s">
        <v>1</v>
      </c>
    </row>
    <row r="14" spans="1:6" ht="22" customHeight="1" x14ac:dyDescent="0.2">
      <c r="A14" s="2" t="s">
        <v>106</v>
      </c>
      <c r="B14" s="4">
        <v>100</v>
      </c>
      <c r="C14" s="33">
        <v>35.85</v>
      </c>
      <c r="D14" s="3">
        <f t="shared" si="1"/>
        <v>3585</v>
      </c>
      <c r="E14" s="4" t="s">
        <v>0</v>
      </c>
      <c r="F14" s="4" t="s">
        <v>1</v>
      </c>
    </row>
    <row r="15" spans="1:6" ht="22" customHeight="1" x14ac:dyDescent="0.2">
      <c r="A15" s="2" t="s">
        <v>107</v>
      </c>
      <c r="B15" s="4">
        <v>1000</v>
      </c>
      <c r="C15" s="33">
        <v>35.5</v>
      </c>
      <c r="D15" s="3">
        <f t="shared" si="1"/>
        <v>35500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SUM(B9:B15)</f>
        <v>1900</v>
      </c>
      <c r="C16" s="34"/>
      <c r="D16" s="9">
        <f>SUM(D9:D15)</f>
        <v>67477.600000000006</v>
      </c>
      <c r="E16" s="8"/>
      <c r="F16" s="8"/>
    </row>
    <row r="17" spans="1:6" ht="22" customHeight="1" x14ac:dyDescent="0.2">
      <c r="A17" s="2" t="s">
        <v>108</v>
      </c>
      <c r="B17" s="4">
        <v>69</v>
      </c>
      <c r="C17" s="33">
        <v>34.9</v>
      </c>
      <c r="D17" s="3">
        <f t="shared" ref="D17:D26" si="2">C17*B17</f>
        <v>2408.1</v>
      </c>
      <c r="E17" s="4" t="s">
        <v>0</v>
      </c>
      <c r="F17" s="4" t="s">
        <v>1</v>
      </c>
    </row>
    <row r="18" spans="1:6" ht="22" customHeight="1" x14ac:dyDescent="0.2">
      <c r="A18" s="2" t="s">
        <v>108</v>
      </c>
      <c r="B18" s="4">
        <v>331</v>
      </c>
      <c r="C18" s="33">
        <v>35.1</v>
      </c>
      <c r="D18" s="3">
        <f t="shared" si="2"/>
        <v>11618.1</v>
      </c>
      <c r="E18" s="4" t="s">
        <v>0</v>
      </c>
      <c r="F18" s="4" t="s">
        <v>1</v>
      </c>
    </row>
    <row r="19" spans="1:6" ht="22" customHeight="1" x14ac:dyDescent="0.2">
      <c r="A19" s="2" t="s">
        <v>109</v>
      </c>
      <c r="B19" s="4">
        <v>28</v>
      </c>
      <c r="C19" s="33">
        <v>34.85</v>
      </c>
      <c r="D19" s="3">
        <f t="shared" si="2"/>
        <v>975.80000000000007</v>
      </c>
      <c r="E19" s="4" t="s">
        <v>0</v>
      </c>
      <c r="F19" s="4" t="s">
        <v>1</v>
      </c>
    </row>
    <row r="20" spans="1:6" ht="22" customHeight="1" x14ac:dyDescent="0.2">
      <c r="A20" s="2" t="s">
        <v>109</v>
      </c>
      <c r="B20" s="4">
        <v>272</v>
      </c>
      <c r="C20" s="33">
        <v>35.049999999999997</v>
      </c>
      <c r="D20" s="3">
        <f t="shared" si="2"/>
        <v>9533.5999999999985</v>
      </c>
      <c r="E20" s="4" t="s">
        <v>0</v>
      </c>
      <c r="F20" s="4" t="s">
        <v>1</v>
      </c>
    </row>
    <row r="21" spans="1:6" ht="22" customHeight="1" x14ac:dyDescent="0.2">
      <c r="A21" s="2" t="s">
        <v>110</v>
      </c>
      <c r="B21" s="4">
        <v>300</v>
      </c>
      <c r="C21" s="33">
        <v>34.5</v>
      </c>
      <c r="D21" s="3">
        <f t="shared" si="2"/>
        <v>10350</v>
      </c>
      <c r="E21" s="4" t="s">
        <v>0</v>
      </c>
      <c r="F21" s="4" t="s">
        <v>1</v>
      </c>
    </row>
    <row r="22" spans="1:6" ht="22" customHeight="1" x14ac:dyDescent="0.2">
      <c r="A22" s="2" t="s">
        <v>111</v>
      </c>
      <c r="B22" s="4">
        <v>23</v>
      </c>
      <c r="C22" s="33">
        <v>34.450000000000003</v>
      </c>
      <c r="D22" s="3">
        <f t="shared" si="2"/>
        <v>792.35</v>
      </c>
      <c r="E22" s="4" t="s">
        <v>0</v>
      </c>
      <c r="F22" s="4" t="s">
        <v>1</v>
      </c>
    </row>
    <row r="23" spans="1:6" ht="22" customHeight="1" x14ac:dyDescent="0.2">
      <c r="A23" s="2" t="s">
        <v>111</v>
      </c>
      <c r="B23" s="4">
        <v>277</v>
      </c>
      <c r="C23" s="33">
        <v>34.5</v>
      </c>
      <c r="D23" s="3">
        <f t="shared" si="2"/>
        <v>9556.5</v>
      </c>
      <c r="E23" s="4" t="s">
        <v>0</v>
      </c>
      <c r="F23" s="4" t="s">
        <v>1</v>
      </c>
    </row>
    <row r="24" spans="1:6" ht="22" customHeight="1" x14ac:dyDescent="0.2">
      <c r="A24" s="2" t="s">
        <v>112</v>
      </c>
      <c r="B24" s="4">
        <v>200</v>
      </c>
      <c r="C24" s="33">
        <v>34.5</v>
      </c>
      <c r="D24" s="3">
        <f t="shared" si="2"/>
        <v>6900</v>
      </c>
      <c r="E24" s="4" t="s">
        <v>0</v>
      </c>
      <c r="F24" s="4" t="s">
        <v>1</v>
      </c>
    </row>
    <row r="25" spans="1:6" ht="22" customHeight="1" x14ac:dyDescent="0.2">
      <c r="A25" s="2" t="s">
        <v>113</v>
      </c>
      <c r="B25" s="4">
        <v>300</v>
      </c>
      <c r="C25" s="33">
        <v>34.5</v>
      </c>
      <c r="D25" s="3">
        <f t="shared" si="2"/>
        <v>10350</v>
      </c>
      <c r="E25" s="4" t="s">
        <v>0</v>
      </c>
      <c r="F25" s="4" t="s">
        <v>1</v>
      </c>
    </row>
    <row r="26" spans="1:6" ht="22" customHeight="1" x14ac:dyDescent="0.2">
      <c r="A26" s="2" t="s">
        <v>114</v>
      </c>
      <c r="B26" s="4">
        <v>100</v>
      </c>
      <c r="C26" s="33">
        <v>34.5</v>
      </c>
      <c r="D26" s="3">
        <f t="shared" si="2"/>
        <v>3450</v>
      </c>
      <c r="E26" s="4" t="s">
        <v>0</v>
      </c>
      <c r="F26" s="4" t="s">
        <v>1</v>
      </c>
    </row>
    <row r="27" spans="1:6" ht="22" customHeight="1" x14ac:dyDescent="0.2">
      <c r="A27" s="16"/>
      <c r="B27" s="23">
        <f>SUM(B17:B26)</f>
        <v>1900</v>
      </c>
      <c r="C27" s="34"/>
      <c r="D27" s="9">
        <f>SUM(D17:D26)</f>
        <v>65934.45</v>
      </c>
      <c r="E27" s="8"/>
      <c r="F27" s="8"/>
    </row>
    <row r="28" spans="1:6" ht="22" customHeight="1" x14ac:dyDescent="0.2">
      <c r="A28" s="2" t="s">
        <v>115</v>
      </c>
      <c r="B28" s="4">
        <v>500</v>
      </c>
      <c r="C28" s="33">
        <v>34.4</v>
      </c>
      <c r="D28" s="3">
        <f>C28*B28</f>
        <v>17200</v>
      </c>
      <c r="E28" s="4" t="s">
        <v>0</v>
      </c>
      <c r="F28" s="4" t="s">
        <v>1</v>
      </c>
    </row>
    <row r="29" spans="1:6" ht="22" customHeight="1" x14ac:dyDescent="0.2">
      <c r="A29" s="2" t="s">
        <v>116</v>
      </c>
      <c r="B29" s="4">
        <v>100</v>
      </c>
      <c r="C29" s="33">
        <v>34.5</v>
      </c>
      <c r="D29" s="3">
        <f t="shared" ref="D29:D35" si="3">C29*B29</f>
        <v>3450</v>
      </c>
      <c r="E29" s="4" t="s">
        <v>0</v>
      </c>
      <c r="F29" s="4" t="s">
        <v>1</v>
      </c>
    </row>
    <row r="30" spans="1:6" ht="22" customHeight="1" x14ac:dyDescent="0.2">
      <c r="A30" s="2" t="s">
        <v>117</v>
      </c>
      <c r="B30" s="4">
        <v>30</v>
      </c>
      <c r="C30" s="33">
        <v>34.950000000000003</v>
      </c>
      <c r="D30" s="3">
        <f t="shared" si="3"/>
        <v>1048.5</v>
      </c>
      <c r="E30" s="4" t="s">
        <v>0</v>
      </c>
      <c r="F30" s="4" t="s">
        <v>1</v>
      </c>
    </row>
    <row r="31" spans="1:6" ht="22" customHeight="1" x14ac:dyDescent="0.2">
      <c r="A31" s="2" t="s">
        <v>117</v>
      </c>
      <c r="B31" s="4">
        <v>370</v>
      </c>
      <c r="C31" s="33">
        <v>35.049999999999997</v>
      </c>
      <c r="D31" s="3">
        <f t="shared" si="3"/>
        <v>12968.499999999998</v>
      </c>
      <c r="E31" s="4" t="s">
        <v>0</v>
      </c>
      <c r="F31" s="4" t="s">
        <v>1</v>
      </c>
    </row>
    <row r="32" spans="1:6" ht="22" customHeight="1" x14ac:dyDescent="0.2">
      <c r="A32" s="2" t="s">
        <v>118</v>
      </c>
      <c r="B32" s="4">
        <v>100</v>
      </c>
      <c r="C32" s="33">
        <v>35.85</v>
      </c>
      <c r="D32" s="3">
        <f t="shared" si="3"/>
        <v>3585</v>
      </c>
      <c r="E32" s="4" t="s">
        <v>0</v>
      </c>
      <c r="F32" s="4" t="s">
        <v>1</v>
      </c>
    </row>
    <row r="33" spans="1:6" ht="22" customHeight="1" x14ac:dyDescent="0.2">
      <c r="A33" s="2" t="s">
        <v>119</v>
      </c>
      <c r="B33" s="4">
        <v>100</v>
      </c>
      <c r="C33" s="33">
        <v>35.6</v>
      </c>
      <c r="D33" s="3">
        <f t="shared" si="3"/>
        <v>3560</v>
      </c>
      <c r="E33" s="4" t="s">
        <v>0</v>
      </c>
      <c r="F33" s="4" t="s">
        <v>1</v>
      </c>
    </row>
    <row r="34" spans="1:6" ht="22" customHeight="1" x14ac:dyDescent="0.2">
      <c r="A34" s="2" t="s">
        <v>120</v>
      </c>
      <c r="B34" s="4">
        <v>400</v>
      </c>
      <c r="C34" s="33">
        <v>35.9</v>
      </c>
      <c r="D34" s="3">
        <f t="shared" si="3"/>
        <v>14360</v>
      </c>
      <c r="E34" s="4" t="s">
        <v>0</v>
      </c>
      <c r="F34" s="4" t="s">
        <v>1</v>
      </c>
    </row>
    <row r="35" spans="1:6" ht="22" customHeight="1" x14ac:dyDescent="0.2">
      <c r="A35" s="2" t="s">
        <v>121</v>
      </c>
      <c r="B35" s="4">
        <v>100</v>
      </c>
      <c r="C35" s="33">
        <v>35.799999999999997</v>
      </c>
      <c r="D35" s="3">
        <f t="shared" si="3"/>
        <v>3579.9999999999995</v>
      </c>
      <c r="E35" s="4" t="s">
        <v>0</v>
      </c>
      <c r="F35" s="4" t="s">
        <v>1</v>
      </c>
    </row>
    <row r="36" spans="1:6" ht="22" customHeight="1" x14ac:dyDescent="0.2">
      <c r="A36" s="16"/>
      <c r="B36" s="23">
        <f>SUM(B28:B35)</f>
        <v>1700</v>
      </c>
      <c r="C36" s="34"/>
      <c r="D36" s="9">
        <f>SUM(D28:D35)</f>
        <v>59752</v>
      </c>
      <c r="E36" s="8"/>
      <c r="F36" s="8"/>
    </row>
    <row r="37" spans="1:6" s="1" customFormat="1" ht="22" customHeight="1" x14ac:dyDescent="0.2">
      <c r="A37" s="2" t="s">
        <v>122</v>
      </c>
      <c r="B37" s="4">
        <v>400</v>
      </c>
      <c r="C37" s="33">
        <v>35.6</v>
      </c>
      <c r="D37" s="3">
        <f>C37*B37</f>
        <v>14240</v>
      </c>
      <c r="E37" s="4" t="s">
        <v>0</v>
      </c>
      <c r="F37" s="4" t="s">
        <v>1</v>
      </c>
    </row>
    <row r="38" spans="1:6" s="1" customFormat="1" ht="22" customHeight="1" x14ac:dyDescent="0.2">
      <c r="A38" s="2" t="s">
        <v>123</v>
      </c>
      <c r="B38" s="4">
        <v>150</v>
      </c>
      <c r="C38" s="33">
        <v>35.4</v>
      </c>
      <c r="D38" s="3">
        <f t="shared" ref="D38:D46" si="4">C38*B38</f>
        <v>5310</v>
      </c>
      <c r="E38" s="4" t="s">
        <v>0</v>
      </c>
      <c r="F38" s="4" t="s">
        <v>1</v>
      </c>
    </row>
    <row r="39" spans="1:6" s="1" customFormat="1" ht="22" customHeight="1" x14ac:dyDescent="0.2">
      <c r="A39" s="2" t="s">
        <v>124</v>
      </c>
      <c r="B39" s="4">
        <v>400</v>
      </c>
      <c r="C39" s="33">
        <v>35.6</v>
      </c>
      <c r="D39" s="3">
        <f t="shared" si="4"/>
        <v>14240</v>
      </c>
      <c r="E39" s="4" t="s">
        <v>0</v>
      </c>
      <c r="F39" s="4" t="s">
        <v>1</v>
      </c>
    </row>
    <row r="40" spans="1:6" s="1" customFormat="1" ht="22" customHeight="1" x14ac:dyDescent="0.2">
      <c r="A40" s="2" t="s">
        <v>125</v>
      </c>
      <c r="B40" s="4">
        <v>100</v>
      </c>
      <c r="C40" s="33">
        <v>35.6</v>
      </c>
      <c r="D40" s="3">
        <f t="shared" si="4"/>
        <v>3560</v>
      </c>
      <c r="E40" s="4" t="s">
        <v>0</v>
      </c>
      <c r="F40" s="4" t="s">
        <v>1</v>
      </c>
    </row>
    <row r="41" spans="1:6" s="1" customFormat="1" ht="22" customHeight="1" x14ac:dyDescent="0.2">
      <c r="A41" s="2" t="s">
        <v>126</v>
      </c>
      <c r="B41" s="4">
        <v>38</v>
      </c>
      <c r="C41" s="33">
        <v>35.6</v>
      </c>
      <c r="D41" s="3">
        <f t="shared" si="4"/>
        <v>1352.8</v>
      </c>
      <c r="E41" s="4" t="s">
        <v>0</v>
      </c>
      <c r="F41" s="4" t="s">
        <v>1</v>
      </c>
    </row>
    <row r="42" spans="1:6" s="1" customFormat="1" ht="22" customHeight="1" x14ac:dyDescent="0.2">
      <c r="A42" s="2" t="s">
        <v>126</v>
      </c>
      <c r="B42" s="4">
        <v>212</v>
      </c>
      <c r="C42" s="33">
        <v>35.65</v>
      </c>
      <c r="D42" s="3">
        <f t="shared" si="4"/>
        <v>7557.7999999999993</v>
      </c>
      <c r="E42" s="4" t="s">
        <v>0</v>
      </c>
      <c r="F42" s="4" t="s">
        <v>1</v>
      </c>
    </row>
    <row r="43" spans="1:6" s="1" customFormat="1" ht="22" customHeight="1" x14ac:dyDescent="0.2">
      <c r="A43" s="2" t="s">
        <v>127</v>
      </c>
      <c r="B43" s="4">
        <v>268</v>
      </c>
      <c r="C43" s="33">
        <v>35.700000000000003</v>
      </c>
      <c r="D43" s="3">
        <f t="shared" si="4"/>
        <v>9567.6</v>
      </c>
      <c r="E43" s="4" t="s">
        <v>0</v>
      </c>
      <c r="F43" s="4" t="s">
        <v>1</v>
      </c>
    </row>
    <row r="44" spans="1:6" s="1" customFormat="1" ht="22" customHeight="1" x14ac:dyDescent="0.2">
      <c r="A44" s="2" t="s">
        <v>127</v>
      </c>
      <c r="B44" s="4">
        <v>32</v>
      </c>
      <c r="C44" s="33">
        <v>35.75</v>
      </c>
      <c r="D44" s="3">
        <f t="shared" si="4"/>
        <v>1144</v>
      </c>
      <c r="E44" s="4" t="s">
        <v>0</v>
      </c>
      <c r="F44" s="4" t="s">
        <v>1</v>
      </c>
    </row>
    <row r="45" spans="1:6" s="1" customFormat="1" ht="22" customHeight="1" x14ac:dyDescent="0.2">
      <c r="A45" s="2" t="s">
        <v>128</v>
      </c>
      <c r="B45" s="4">
        <v>87</v>
      </c>
      <c r="C45" s="33">
        <v>35.15</v>
      </c>
      <c r="D45" s="3">
        <f t="shared" si="4"/>
        <v>3058.0499999999997</v>
      </c>
      <c r="E45" s="4" t="s">
        <v>0</v>
      </c>
      <c r="F45" s="4" t="s">
        <v>1</v>
      </c>
    </row>
    <row r="46" spans="1:6" s="1" customFormat="1" ht="22" customHeight="1" x14ac:dyDescent="0.2">
      <c r="A46" s="2" t="s">
        <v>128</v>
      </c>
      <c r="B46" s="4">
        <v>113</v>
      </c>
      <c r="C46" s="33">
        <v>35.200000000000003</v>
      </c>
      <c r="D46" s="3">
        <f t="shared" si="4"/>
        <v>3977.6000000000004</v>
      </c>
      <c r="E46" s="4" t="s">
        <v>0</v>
      </c>
      <c r="F46" s="4" t="s">
        <v>1</v>
      </c>
    </row>
    <row r="47" spans="1:6" s="1" customFormat="1" ht="22" customHeight="1" x14ac:dyDescent="0.2">
      <c r="A47" s="16"/>
      <c r="B47" s="23">
        <f>SUM(B37:B46)</f>
        <v>1800</v>
      </c>
      <c r="C47" s="34"/>
      <c r="D47" s="9">
        <f>SUM(D37:D46)</f>
        <v>64007.850000000006</v>
      </c>
      <c r="E47" s="8"/>
      <c r="F47" s="8"/>
    </row>
    <row r="48" spans="1:6" ht="22" customHeight="1" x14ac:dyDescent="0.2">
      <c r="A48" s="17" t="s">
        <v>97</v>
      </c>
      <c r="B48" s="24">
        <f>B8+B16+B27+B36+B47</f>
        <v>9100</v>
      </c>
      <c r="C48" s="35">
        <f>D48/B48</f>
        <v>35.356252747252746</v>
      </c>
      <c r="D48" s="19">
        <f>SUM(D8+D16+D27+D36+D47)</f>
        <v>321741.90000000002</v>
      </c>
      <c r="E48" s="18" t="s">
        <v>0</v>
      </c>
      <c r="F48" s="18" t="s">
        <v>1</v>
      </c>
    </row>
    <row r="53" spans="1:6" s="3" customFormat="1" ht="22" customHeight="1" x14ac:dyDescent="0.2">
      <c r="A53" s="7"/>
      <c r="B53" s="31"/>
      <c r="C53" s="33"/>
      <c r="E53" s="4"/>
      <c r="F53" s="4"/>
    </row>
  </sheetData>
  <pageMargins left="0.7" right="0.7" top="0.75" bottom="0.75" header="0.3" footer="0.3"/>
  <pageSetup paperSize="9" scale="74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FDC19-8DE0-F042-8BB5-E0754C049373}">
  <sheetPr>
    <tabColor theme="3" tint="0.89999084444715716"/>
    <pageSetUpPr fitToPage="1"/>
  </sheetPr>
  <dimension ref="A1:F37"/>
  <sheetViews>
    <sheetView workbookViewId="0">
      <selection activeCell="A33" sqref="A33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73</v>
      </c>
      <c r="B2" s="4">
        <v>36</v>
      </c>
      <c r="C2" s="33">
        <v>35.9</v>
      </c>
      <c r="D2" s="3">
        <f>C2*B2</f>
        <v>1292.3999999999999</v>
      </c>
      <c r="E2" s="4" t="s">
        <v>0</v>
      </c>
      <c r="F2" s="4" t="s">
        <v>1</v>
      </c>
    </row>
    <row r="3" spans="1:6" ht="22" customHeight="1" x14ac:dyDescent="0.2">
      <c r="A3" s="2" t="s">
        <v>74</v>
      </c>
      <c r="B3" s="4">
        <v>150</v>
      </c>
      <c r="C3" s="33">
        <v>35.9</v>
      </c>
      <c r="D3" s="3">
        <f t="shared" ref="D3:D9" si="0">C3*B3</f>
        <v>5385</v>
      </c>
      <c r="E3" s="4" t="s">
        <v>0</v>
      </c>
      <c r="F3" s="4" t="s">
        <v>1</v>
      </c>
    </row>
    <row r="4" spans="1:6" ht="22" customHeight="1" x14ac:dyDescent="0.2">
      <c r="A4" s="2" t="s">
        <v>75</v>
      </c>
      <c r="B4" s="4">
        <v>56</v>
      </c>
      <c r="C4" s="33">
        <v>35.9</v>
      </c>
      <c r="D4" s="3">
        <f t="shared" si="0"/>
        <v>2010.3999999999999</v>
      </c>
      <c r="E4" s="4" t="s">
        <v>0</v>
      </c>
      <c r="F4" s="4" t="s">
        <v>1</v>
      </c>
    </row>
    <row r="5" spans="1:6" ht="22" customHeight="1" x14ac:dyDescent="0.2">
      <c r="A5" s="2" t="s">
        <v>76</v>
      </c>
      <c r="B5" s="4">
        <v>123</v>
      </c>
      <c r="C5" s="33">
        <v>36.5</v>
      </c>
      <c r="D5" s="3">
        <f t="shared" si="0"/>
        <v>4489.5</v>
      </c>
      <c r="E5" s="4" t="s">
        <v>0</v>
      </c>
      <c r="F5" s="4" t="s">
        <v>1</v>
      </c>
    </row>
    <row r="6" spans="1:6" ht="22" customHeight="1" x14ac:dyDescent="0.2">
      <c r="A6" s="2" t="s">
        <v>76</v>
      </c>
      <c r="B6" s="4">
        <v>133</v>
      </c>
      <c r="C6" s="33">
        <v>36.5</v>
      </c>
      <c r="D6" s="3">
        <f t="shared" si="0"/>
        <v>4854.5</v>
      </c>
      <c r="E6" s="4" t="s">
        <v>0</v>
      </c>
      <c r="F6" s="4" t="s">
        <v>1</v>
      </c>
    </row>
    <row r="7" spans="1:6" ht="22" customHeight="1" x14ac:dyDescent="0.2">
      <c r="A7" s="2" t="s">
        <v>76</v>
      </c>
      <c r="B7" s="4">
        <v>544</v>
      </c>
      <c r="C7" s="33">
        <v>36.5</v>
      </c>
      <c r="D7" s="3">
        <f t="shared" si="0"/>
        <v>19856</v>
      </c>
      <c r="E7" s="4" t="s">
        <v>0</v>
      </c>
      <c r="F7" s="4" t="s">
        <v>1</v>
      </c>
    </row>
    <row r="8" spans="1:6" ht="22" customHeight="1" x14ac:dyDescent="0.2">
      <c r="A8" s="2" t="s">
        <v>77</v>
      </c>
      <c r="B8" s="4">
        <v>4</v>
      </c>
      <c r="C8" s="33">
        <v>35.9</v>
      </c>
      <c r="D8" s="3">
        <f t="shared" si="0"/>
        <v>143.6</v>
      </c>
      <c r="E8" s="4" t="s">
        <v>0</v>
      </c>
      <c r="F8" s="4" t="s">
        <v>1</v>
      </c>
    </row>
    <row r="9" spans="1:6" ht="22" customHeight="1" x14ac:dyDescent="0.2">
      <c r="A9" s="2" t="s">
        <v>78</v>
      </c>
      <c r="B9" s="4">
        <v>504</v>
      </c>
      <c r="C9" s="33">
        <v>36.25</v>
      </c>
      <c r="D9" s="3">
        <f t="shared" si="0"/>
        <v>18270</v>
      </c>
      <c r="E9" s="4" t="s">
        <v>0</v>
      </c>
      <c r="F9" s="4" t="s">
        <v>1</v>
      </c>
    </row>
    <row r="10" spans="1:6" ht="22" customHeight="1" x14ac:dyDescent="0.2">
      <c r="A10" s="27"/>
      <c r="B10" s="23">
        <f>SUM(B2:B9)</f>
        <v>1550</v>
      </c>
      <c r="C10" s="23"/>
      <c r="D10" s="9">
        <f>SUM(D2:D9)</f>
        <v>56301.4</v>
      </c>
      <c r="E10" s="8"/>
      <c r="F10" s="8"/>
    </row>
    <row r="11" spans="1:6" ht="22" customHeight="1" x14ac:dyDescent="0.2">
      <c r="A11" s="2" t="s">
        <v>79</v>
      </c>
      <c r="B11" s="4">
        <v>500</v>
      </c>
      <c r="C11" s="33">
        <v>36.25</v>
      </c>
      <c r="D11" s="3">
        <f t="shared" ref="D11:D14" si="1">C11*B11</f>
        <v>18125</v>
      </c>
      <c r="E11" s="4" t="s">
        <v>0</v>
      </c>
      <c r="F11" s="4" t="s">
        <v>1</v>
      </c>
    </row>
    <row r="12" spans="1:6" ht="22" customHeight="1" x14ac:dyDescent="0.2">
      <c r="A12" s="2" t="s">
        <v>80</v>
      </c>
      <c r="B12" s="4">
        <v>441</v>
      </c>
      <c r="C12" s="33">
        <v>36.25</v>
      </c>
      <c r="D12" s="3">
        <f t="shared" si="1"/>
        <v>15986.25</v>
      </c>
      <c r="E12" s="4" t="s">
        <v>0</v>
      </c>
      <c r="F12" s="4" t="s">
        <v>1</v>
      </c>
    </row>
    <row r="13" spans="1:6" ht="22" customHeight="1" x14ac:dyDescent="0.2">
      <c r="A13" s="2" t="s">
        <v>81</v>
      </c>
      <c r="B13" s="4">
        <v>150</v>
      </c>
      <c r="C13" s="33">
        <v>36.700000000000003</v>
      </c>
      <c r="D13" s="3">
        <f t="shared" si="1"/>
        <v>5505</v>
      </c>
      <c r="E13" s="4" t="s">
        <v>0</v>
      </c>
      <c r="F13" s="4" t="s">
        <v>1</v>
      </c>
    </row>
    <row r="14" spans="1:6" ht="22" customHeight="1" x14ac:dyDescent="0.2">
      <c r="A14" s="2" t="s">
        <v>82</v>
      </c>
      <c r="B14" s="4">
        <v>509</v>
      </c>
      <c r="C14" s="33">
        <v>36.950000000000003</v>
      </c>
      <c r="D14" s="3">
        <f t="shared" si="1"/>
        <v>18807.550000000003</v>
      </c>
      <c r="E14" s="4" t="s">
        <v>0</v>
      </c>
      <c r="F14" s="4" t="s">
        <v>1</v>
      </c>
    </row>
    <row r="15" spans="1:6" ht="22" customHeight="1" x14ac:dyDescent="0.2">
      <c r="A15" s="16"/>
      <c r="B15" s="23">
        <f>SUM(B11:B14)</f>
        <v>1600</v>
      </c>
      <c r="C15" s="34"/>
      <c r="D15" s="9">
        <f>SUM(D11:D14)</f>
        <v>58423.8</v>
      </c>
      <c r="E15" s="8"/>
      <c r="F15" s="8"/>
    </row>
    <row r="16" spans="1:6" ht="22" customHeight="1" x14ac:dyDescent="0.2">
      <c r="A16" s="2" t="s">
        <v>83</v>
      </c>
      <c r="B16" s="4">
        <v>312</v>
      </c>
      <c r="C16" s="33">
        <v>36.799999999999997</v>
      </c>
      <c r="D16" s="3">
        <f t="shared" ref="D16:D19" si="2">C16*B16</f>
        <v>11481.599999999999</v>
      </c>
      <c r="E16" s="4" t="s">
        <v>0</v>
      </c>
      <c r="F16" s="4" t="s">
        <v>1</v>
      </c>
    </row>
    <row r="17" spans="1:6" ht="22" customHeight="1" x14ac:dyDescent="0.2">
      <c r="A17" s="2" t="s">
        <v>84</v>
      </c>
      <c r="B17" s="4">
        <v>322</v>
      </c>
      <c r="C17" s="33">
        <v>36.700000000000003</v>
      </c>
      <c r="D17" s="3">
        <f t="shared" si="2"/>
        <v>11817.400000000001</v>
      </c>
      <c r="E17" s="4" t="s">
        <v>0</v>
      </c>
      <c r="F17" s="4" t="s">
        <v>1</v>
      </c>
    </row>
    <row r="18" spans="1:6" ht="22" customHeight="1" x14ac:dyDescent="0.2">
      <c r="A18" s="2" t="s">
        <v>85</v>
      </c>
      <c r="B18" s="4">
        <v>466</v>
      </c>
      <c r="C18" s="33">
        <v>37.049999999999997</v>
      </c>
      <c r="D18" s="3">
        <f t="shared" si="2"/>
        <v>17265.3</v>
      </c>
      <c r="E18" s="4" t="s">
        <v>0</v>
      </c>
      <c r="F18" s="4" t="s">
        <v>1</v>
      </c>
    </row>
    <row r="19" spans="1:6" ht="22" customHeight="1" x14ac:dyDescent="0.2">
      <c r="A19" s="2" t="s">
        <v>86</v>
      </c>
      <c r="B19" s="4">
        <v>500</v>
      </c>
      <c r="C19" s="33">
        <v>36.799999999999997</v>
      </c>
      <c r="D19" s="3">
        <f t="shared" si="2"/>
        <v>18400</v>
      </c>
      <c r="E19" s="4" t="s">
        <v>0</v>
      </c>
      <c r="F19" s="4" t="s">
        <v>1</v>
      </c>
    </row>
    <row r="20" spans="1:6" ht="22" customHeight="1" x14ac:dyDescent="0.2">
      <c r="A20" s="16"/>
      <c r="B20" s="23">
        <f>SUM(B16:B19)</f>
        <v>1600</v>
      </c>
      <c r="C20" s="34"/>
      <c r="D20" s="9">
        <f>SUM(D16:D19)</f>
        <v>58964.3</v>
      </c>
      <c r="E20" s="8"/>
      <c r="F20" s="8"/>
    </row>
    <row r="21" spans="1:6" ht="22" customHeight="1" x14ac:dyDescent="0.2">
      <c r="A21" s="2" t="s">
        <v>87</v>
      </c>
      <c r="B21" s="4">
        <v>486</v>
      </c>
      <c r="C21" s="33">
        <v>35.6</v>
      </c>
      <c r="D21" s="3">
        <f t="shared" ref="D21:D24" si="3">C21*B21</f>
        <v>17301.600000000002</v>
      </c>
      <c r="E21" s="4" t="s">
        <v>0</v>
      </c>
      <c r="F21" s="4" t="s">
        <v>1</v>
      </c>
    </row>
    <row r="22" spans="1:6" ht="22" customHeight="1" x14ac:dyDescent="0.2">
      <c r="A22" s="2" t="s">
        <v>88</v>
      </c>
      <c r="B22" s="4">
        <v>466</v>
      </c>
      <c r="C22" s="33">
        <v>36</v>
      </c>
      <c r="D22" s="3">
        <f t="shared" si="3"/>
        <v>16776</v>
      </c>
      <c r="E22" s="4" t="s">
        <v>0</v>
      </c>
      <c r="F22" s="4" t="s">
        <v>1</v>
      </c>
    </row>
    <row r="23" spans="1:6" ht="22" customHeight="1" x14ac:dyDescent="0.2">
      <c r="A23" s="2" t="s">
        <v>89</v>
      </c>
      <c r="B23" s="4">
        <v>31</v>
      </c>
      <c r="C23" s="33">
        <v>35.950000000000003</v>
      </c>
      <c r="D23" s="3">
        <f t="shared" si="3"/>
        <v>1114.45</v>
      </c>
      <c r="E23" s="4" t="s">
        <v>0</v>
      </c>
      <c r="F23" s="4" t="s">
        <v>1</v>
      </c>
    </row>
    <row r="24" spans="1:6" ht="22" customHeight="1" x14ac:dyDescent="0.2">
      <c r="A24" s="2" t="s">
        <v>90</v>
      </c>
      <c r="B24" s="4">
        <v>617</v>
      </c>
      <c r="C24" s="33">
        <v>35.9</v>
      </c>
      <c r="D24" s="3">
        <f t="shared" si="3"/>
        <v>22150.3</v>
      </c>
      <c r="E24" s="4" t="s">
        <v>0</v>
      </c>
      <c r="F24" s="4" t="s">
        <v>1</v>
      </c>
    </row>
    <row r="25" spans="1:6" ht="22" customHeight="1" x14ac:dyDescent="0.2">
      <c r="A25" s="16"/>
      <c r="B25" s="23">
        <f>SUM(B21:B24)</f>
        <v>1600</v>
      </c>
      <c r="C25" s="34"/>
      <c r="D25" s="9">
        <f>SUM(D21:D24)</f>
        <v>57342.350000000006</v>
      </c>
      <c r="E25" s="8"/>
      <c r="F25" s="8"/>
    </row>
    <row r="26" spans="1:6" s="1" customFormat="1" ht="22" customHeight="1" x14ac:dyDescent="0.2">
      <c r="A26" s="2" t="s">
        <v>91</v>
      </c>
      <c r="B26" s="4">
        <v>61</v>
      </c>
      <c r="C26" s="33">
        <v>36.049999999999997</v>
      </c>
      <c r="D26" s="3">
        <f t="shared" ref="D26:D30" si="4">C26*B26</f>
        <v>2199.0499999999997</v>
      </c>
      <c r="E26" s="4" t="s">
        <v>0</v>
      </c>
      <c r="F26" s="4" t="s">
        <v>1</v>
      </c>
    </row>
    <row r="27" spans="1:6" s="1" customFormat="1" ht="22" customHeight="1" x14ac:dyDescent="0.2">
      <c r="A27" s="2" t="s">
        <v>91</v>
      </c>
      <c r="B27" s="4">
        <v>681</v>
      </c>
      <c r="C27" s="33">
        <v>36.1</v>
      </c>
      <c r="D27" s="3">
        <f t="shared" si="4"/>
        <v>24584.100000000002</v>
      </c>
      <c r="E27" s="4" t="s">
        <v>0</v>
      </c>
      <c r="F27" s="4" t="s">
        <v>1</v>
      </c>
    </row>
    <row r="28" spans="1:6" s="1" customFormat="1" ht="22" customHeight="1" x14ac:dyDescent="0.2">
      <c r="A28" s="2" t="s">
        <v>92</v>
      </c>
      <c r="B28" s="4">
        <v>354</v>
      </c>
      <c r="C28" s="33">
        <v>36.299999999999997</v>
      </c>
      <c r="D28" s="3">
        <f t="shared" si="4"/>
        <v>12850.199999999999</v>
      </c>
      <c r="E28" s="4" t="s">
        <v>0</v>
      </c>
      <c r="F28" s="4" t="s">
        <v>1</v>
      </c>
    </row>
    <row r="29" spans="1:6" s="1" customFormat="1" ht="22" customHeight="1" x14ac:dyDescent="0.2">
      <c r="A29" s="2" t="s">
        <v>93</v>
      </c>
      <c r="B29" s="4">
        <v>304</v>
      </c>
      <c r="C29" s="33">
        <v>36.049999999999997</v>
      </c>
      <c r="D29" s="3">
        <f t="shared" si="4"/>
        <v>10959.199999999999</v>
      </c>
      <c r="E29" s="4" t="s">
        <v>0</v>
      </c>
      <c r="F29" s="4" t="s">
        <v>1</v>
      </c>
    </row>
    <row r="30" spans="1:6" s="1" customFormat="1" ht="22" customHeight="1" x14ac:dyDescent="0.2">
      <c r="A30" s="2" t="s">
        <v>94</v>
      </c>
      <c r="B30" s="4">
        <v>200</v>
      </c>
      <c r="C30" s="33">
        <v>35.950000000000003</v>
      </c>
      <c r="D30" s="3">
        <f t="shared" si="4"/>
        <v>7190.0000000000009</v>
      </c>
      <c r="E30" s="4" t="s">
        <v>0</v>
      </c>
      <c r="F30" s="4" t="s">
        <v>1</v>
      </c>
    </row>
    <row r="31" spans="1:6" s="1" customFormat="1" ht="22" customHeight="1" x14ac:dyDescent="0.2">
      <c r="A31" s="16"/>
      <c r="B31" s="23">
        <f>SUM(B26:B30)</f>
        <v>1600</v>
      </c>
      <c r="C31" s="34"/>
      <c r="D31" s="9">
        <f>SUM(D26:D30)</f>
        <v>57782.549999999996</v>
      </c>
      <c r="E31" s="8"/>
      <c r="F31" s="8"/>
    </row>
    <row r="32" spans="1:6" ht="22" customHeight="1" x14ac:dyDescent="0.2">
      <c r="A32" s="17" t="s">
        <v>96</v>
      </c>
      <c r="B32" s="24">
        <f>B10+B15+B20+B25+B31</f>
        <v>7950</v>
      </c>
      <c r="C32" s="35">
        <f>D32/B32</f>
        <v>36.328855345911954</v>
      </c>
      <c r="D32" s="19">
        <f>SUM(D10+D15+D20+D25+D31)</f>
        <v>288814.40000000002</v>
      </c>
      <c r="E32" s="18" t="s">
        <v>0</v>
      </c>
      <c r="F32" s="18" t="s">
        <v>1</v>
      </c>
    </row>
    <row r="37" spans="1:6" s="3" customFormat="1" ht="22" customHeight="1" x14ac:dyDescent="0.2">
      <c r="A37" s="7"/>
      <c r="B37" s="31"/>
      <c r="C37" s="33"/>
      <c r="E37" s="4"/>
      <c r="F37" s="4"/>
    </row>
  </sheetData>
  <phoneticPr fontId="7" type="noConversion"/>
  <pageMargins left="0.7" right="0.7" top="0.75" bottom="0.75" header="0.3" footer="0.3"/>
  <pageSetup paperSize="9" scale="7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11</vt:i4>
      </vt:variant>
    </vt:vector>
  </HeadingPairs>
  <TitlesOfParts>
    <vt:vector size="23" baseType="lpstr">
      <vt:lpstr>Summary</vt:lpstr>
      <vt:lpstr>KW 28 -- 07.-11.07.25</vt:lpstr>
      <vt:lpstr>KW 27 -- 30.06.-04.07.25</vt:lpstr>
      <vt:lpstr>KW 26 -- 23.-27.06.25</vt:lpstr>
      <vt:lpstr>KW 24 und KW 25 - Pause wg. HV</vt:lpstr>
      <vt:lpstr>KW 23 -- 02.-06.06.25</vt:lpstr>
      <vt:lpstr>KW 22 -- 26.-30.05.25</vt:lpstr>
      <vt:lpstr>KW 21 -- 19.-23.05.25</vt:lpstr>
      <vt:lpstr>KW 20 -- 12.-16.05.25</vt:lpstr>
      <vt:lpstr>KW 19 -- 05.-09.05.25</vt:lpstr>
      <vt:lpstr>KW 18 -- 28.04.-02.05.25</vt:lpstr>
      <vt:lpstr>KW 17 -- 25.04.25</vt:lpstr>
      <vt:lpstr>'KW 17 -- 25.04.25'!Druckbereich</vt:lpstr>
      <vt:lpstr>'KW 18 -- 28.04.-02.05.25'!Druckbereich</vt:lpstr>
      <vt:lpstr>'KW 19 -- 05.-09.05.25'!Druckbereich</vt:lpstr>
      <vt:lpstr>'KW 20 -- 12.-16.05.25'!Druckbereich</vt:lpstr>
      <vt:lpstr>'KW 21 -- 19.-23.05.25'!Druckbereich</vt:lpstr>
      <vt:lpstr>'KW 22 -- 26.-30.05.25'!Druckbereich</vt:lpstr>
      <vt:lpstr>'KW 23 -- 02.-06.06.25'!Druckbereich</vt:lpstr>
      <vt:lpstr>'KW 24 und KW 25 - Pause wg. HV'!Druckbereich</vt:lpstr>
      <vt:lpstr>'KW 26 -- 23.-27.06.25'!Druckbereich</vt:lpstr>
      <vt:lpstr>'KW 27 -- 30.06.-04.07.25'!Druckbereich</vt:lpstr>
      <vt:lpstr>'KW 28 -- 07.-11.07.25'!Druckbereich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Jan-Philipp Weitz</dc:creator>
  <cp:lastModifiedBy>Jenni Deffert</cp:lastModifiedBy>
  <cp:lastPrinted>2024-05-13T10:11:51Z</cp:lastPrinted>
  <dcterms:created xsi:type="dcterms:W3CDTF">2024-05-13T09:23:49Z</dcterms:created>
  <dcterms:modified xsi:type="dcterms:W3CDTF">2025-07-16T06:26:32Z</dcterms:modified>
</cp:coreProperties>
</file>