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5/Auflistung Homepage/"/>
    </mc:Choice>
  </mc:AlternateContent>
  <xr:revisionPtr revIDLastSave="0" documentId="13_ncr:1_{5E3734AC-639D-0545-8748-12498EE4BA59}" xr6:coauthVersionLast="47" xr6:coauthVersionMax="47" xr10:uidLastSave="{00000000-0000-0000-0000-000000000000}"/>
  <bookViews>
    <workbookView xWindow="19460" yWindow="10180" windowWidth="33940" windowHeight="19000" xr2:uid="{2712609F-FBC0-4EF5-8A5D-BF2891071273}"/>
  </bookViews>
  <sheets>
    <sheet name="Summary" sheetId="2" r:id="rId1"/>
    <sheet name="KW 19 -- 05.-09.05.25" sheetId="23" r:id="rId2"/>
    <sheet name="KW 18 -- 28.04.-02.05.25" sheetId="22" r:id="rId3"/>
    <sheet name="KW 17 -- 25.04.25" sheetId="20" r:id="rId4"/>
  </sheets>
  <definedNames>
    <definedName name="_xlnm.Print_Area" localSheetId="3">'KW 17 -- 25.04.25'!$A$1:$F$7</definedName>
    <definedName name="_xlnm.Print_Area" localSheetId="2">'KW 18 -- 28.04.-02.05.25'!$A$1:$F$25</definedName>
    <definedName name="_xlnm.Print_Area" localSheetId="1">'KW 19 -- 05.-09.05.25'!$A$1:$F$45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E4" i="2"/>
  <c r="D4" i="2"/>
  <c r="C4" i="2"/>
  <c r="D33" i="23"/>
  <c r="D7" i="23"/>
  <c r="B33" i="23"/>
  <c r="D43" i="23"/>
  <c r="D42" i="23"/>
  <c r="D41" i="23"/>
  <c r="D40" i="23"/>
  <c r="D39" i="23"/>
  <c r="D38" i="23"/>
  <c r="D37" i="23"/>
  <c r="D36" i="23"/>
  <c r="D35" i="23"/>
  <c r="D34" i="23"/>
  <c r="D32" i="23"/>
  <c r="D31" i="23"/>
  <c r="D30" i="23"/>
  <c r="D29" i="23"/>
  <c r="D28" i="23"/>
  <c r="D27" i="23"/>
  <c r="D26" i="23"/>
  <c r="D25" i="23"/>
  <c r="D24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D6" i="23"/>
  <c r="D5" i="23"/>
  <c r="D4" i="23"/>
  <c r="D3" i="23"/>
  <c r="D2" i="23"/>
  <c r="B44" i="23" l="1"/>
  <c r="B23" i="23"/>
  <c r="B16" i="23"/>
  <c r="B7" i="23"/>
  <c r="E3" i="2"/>
  <c r="D3" i="2"/>
  <c r="C3" i="2"/>
  <c r="D6" i="22"/>
  <c r="D23" i="22"/>
  <c r="D22" i="22"/>
  <c r="D21" i="22"/>
  <c r="D20" i="22"/>
  <c r="D19" i="22"/>
  <c r="D15" i="22"/>
  <c r="D14" i="22"/>
  <c r="D13" i="22"/>
  <c r="D12" i="22"/>
  <c r="D10" i="22"/>
  <c r="D9" i="22"/>
  <c r="D8" i="22"/>
  <c r="D7" i="22"/>
  <c r="D5" i="22"/>
  <c r="D4" i="22"/>
  <c r="D3" i="22"/>
  <c r="D2" i="22"/>
  <c r="E2" i="2"/>
  <c r="E11" i="2" s="1"/>
  <c r="D2" i="2"/>
  <c r="C2" i="2"/>
  <c r="C7" i="20"/>
  <c r="D7" i="20"/>
  <c r="C6" i="20"/>
  <c r="D6" i="20"/>
  <c r="B7" i="20"/>
  <c r="D5" i="20"/>
  <c r="D4" i="20"/>
  <c r="D3" i="20"/>
  <c r="D2" i="20"/>
  <c r="D44" i="23" l="1"/>
  <c r="B45" i="23"/>
  <c r="D16" i="23"/>
  <c r="D23" i="23"/>
  <c r="F11" i="2"/>
  <c r="F2" i="2"/>
  <c r="F3" i="2" s="1"/>
  <c r="D17" i="22"/>
  <c r="B6" i="22"/>
  <c r="B24" i="22"/>
  <c r="B18" i="22"/>
  <c r="B16" i="22"/>
  <c r="B11" i="22"/>
  <c r="D45" i="23" l="1"/>
  <c r="C45" i="23" s="1"/>
  <c r="D11" i="22"/>
  <c r="D24" i="22"/>
  <c r="D18" i="22"/>
  <c r="D16" i="22"/>
  <c r="B25" i="22"/>
  <c r="D25" i="22" l="1"/>
  <c r="C25" i="22" s="1"/>
  <c r="B6" i="20"/>
  <c r="C11" i="2" l="1"/>
</calcChain>
</file>

<file path=xl/sharedStrings.xml><?xml version="1.0" encoding="utf-8"?>
<sst xmlns="http://schemas.openxmlformats.org/spreadsheetml/2006/main" count="216" uniqueCount="72">
  <si>
    <t>EUR</t>
  </si>
  <si>
    <t>XETS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</si>
  <si>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</si>
  <si>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</si>
  <si>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</si>
  <si>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</si>
  <si>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</si>
  <si>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</si>
  <si>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Aggregiertes Volumen</t>
  </si>
  <si>
    <t>Anzahl Aktien</t>
  </si>
  <si>
    <t>KW</t>
  </si>
  <si>
    <t>Total</t>
  </si>
  <si>
    <t>28.04.-02.05.25</t>
  </si>
  <si>
    <t>KW 17</t>
  </si>
  <si>
    <t>25.04.2025  09:02:26</t>
  </si>
  <si>
    <t>25.04.2025  13:17:03</t>
  </si>
  <si>
    <t>25.04.2025  15:26:19</t>
  </si>
  <si>
    <t>25.04.2025  15:34:18</t>
  </si>
  <si>
    <t>28.04.2025  09:02:24</t>
  </si>
  <si>
    <t>28.04.2025  11:17:36</t>
  </si>
  <si>
    <t>28.04.2025  13:06:40</t>
  </si>
  <si>
    <t>28.04.2025  13:17:02</t>
  </si>
  <si>
    <t>29.04.2025  09:02:20</t>
  </si>
  <si>
    <t>29.04.2025  09:30:46</t>
  </si>
  <si>
    <t>29.04.2025  09:35:20</t>
  </si>
  <si>
    <t>29.04.2025  12:28:10</t>
  </si>
  <si>
    <t>30.04.2025  09:02:09</t>
  </si>
  <si>
    <t>30.04.2025  09:06:34</t>
  </si>
  <si>
    <t>30.04.2025  17:27:09</t>
  </si>
  <si>
    <t>30.04.2025  17:36:05</t>
  </si>
  <si>
    <t>02.05.2025  15:55:35</t>
  </si>
  <si>
    <t>02.05.2025  15:55:47</t>
  </si>
  <si>
    <t>02.05.2025  15:55:56</t>
  </si>
  <si>
    <t>02.05.2025  16:04:28</t>
  </si>
  <si>
    <t>02.05.2025  17:36:26</t>
  </si>
  <si>
    <t>01.05.2025</t>
  </si>
  <si>
    <t>KW 18</t>
  </si>
  <si>
    <t>Kaufpreis in EUR
(ohne Gebühren)</t>
  </si>
  <si>
    <t>05.-09.05.25</t>
  </si>
  <si>
    <t>05.05.2025 16:17:33</t>
  </si>
  <si>
    <t>05.05.2025 16:25:05</t>
  </si>
  <si>
    <t>05.05.2025 16:35:48</t>
  </si>
  <si>
    <t>05.05.2025 17:31:23</t>
  </si>
  <si>
    <t>06.05.2025 09:02:11</t>
  </si>
  <si>
    <t>06.05.2025 10:27:57</t>
  </si>
  <si>
    <t>06.05.2025 12:48:07</t>
  </si>
  <si>
    <t>06.05.2025 13:00:56</t>
  </si>
  <si>
    <t>06.05.2025 13:17:18</t>
  </si>
  <si>
    <t>06.05.2025 13:57:00</t>
  </si>
  <si>
    <t>06.05.2025 14:09:44</t>
  </si>
  <si>
    <t>06.05.2025 14:14:39</t>
  </si>
  <si>
    <t>07.05.2025 09:02:19</t>
  </si>
  <si>
    <t>07.05.2025 10:26:10</t>
  </si>
  <si>
    <t>07.05.2025 13:17:02</t>
  </si>
  <si>
    <t>07.05.2025 14:45:10</t>
  </si>
  <si>
    <t>07.05.2025 14:55:31</t>
  </si>
  <si>
    <t>07.05.2025 17:36:04</t>
  </si>
  <si>
    <t>08.05.2025 16:04:28</t>
  </si>
  <si>
    <t>08.05.2025 16:25:57</t>
  </si>
  <si>
    <t>08.05.2025 16:29:16</t>
  </si>
  <si>
    <t>08.05.2025 16:29:21</t>
  </si>
  <si>
    <t>08.05.2025 16:29:27</t>
  </si>
  <si>
    <t>08.05.2025 17:12:52</t>
  </si>
  <si>
    <t>08.05.2025 17:20:35</t>
  </si>
  <si>
    <t>09.05.2025 10:02:26</t>
  </si>
  <si>
    <t>09.05.2025 10:42:02</t>
  </si>
  <si>
    <t>09.05.2025 10:46:23</t>
  </si>
  <si>
    <t>09.05.2025 14:41:49</t>
  </si>
  <si>
    <t>09.05.2025 16:12:24</t>
  </si>
  <si>
    <t>09.05.2025 17:23:58</t>
  </si>
  <si>
    <t>09.05.2025 17:36:06</t>
  </si>
  <si>
    <t>KW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</si>
</sst>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 wrapText="1"/>
    </xf>
  </cellXfs>
  <cellStyles count="5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11"/>
  <sheetViews>
    <sheetView tabSelected="1" zoomScale="90" zoomScaleNormal="90" workbookViewId="0">
      <selection activeCell="F5" sqref="F5"/>
    </sheetView>
  </sheetViews>
  <sheetFormatPr baseColWidth="10" defaultColWidth="21" defaultRowHeight="30" customHeight="1" x14ac:dyDescent="0.2"/>
  <cols>
    <col min="1" max="1" width="21" style="12"/>
    <col min="2" max="3" width="21" style="4"/>
    <col min="4" max="4" width="21" style="33"/>
    <col min="5" max="6" width="26" style="3" customWidth="1"/>
    <col min="7" max="16384" width="21" style="2"/>
  </cols>
  <sheetData>
    <row r="1" spans="1:7" ht="45" customHeight="1" x14ac:dyDescent="0.2">
      <c r="A1" s="10" t="s">
        <v>10</v>
      </c>
      <c r="B1" s="10" t="s">
        <v>2</v>
      </c>
      <c r="C1" s="10" t="s">
        <v>9</v>
      </c>
      <c r="D1" s="32" t="s">
        <v>6</v>
      </c>
      <c r="E1" s="42" t="s">
        <v>37</v>
      </c>
      <c r="F1" s="11" t="s">
        <v>8</v>
      </c>
      <c r="G1" s="1"/>
    </row>
    <row r="2" spans="1:7" ht="30" customHeight="1" x14ac:dyDescent="0.2">
      <c r="A2" s="12">
        <v>17</v>
      </c>
      <c r="B2" s="30">
        <v>45772</v>
      </c>
      <c r="C2" s="39">
        <f>'KW 17 -- 25.04.25'!B7</f>
        <v>2500</v>
      </c>
      <c r="D2" s="33">
        <f>'KW 17 -- 25.04.25'!C7</f>
        <v>34.854639999999996</v>
      </c>
      <c r="E2" s="3">
        <f>'KW 17 -- 25.04.25'!D7</f>
        <v>87136.599999999991</v>
      </c>
      <c r="F2" s="3">
        <f>E2</f>
        <v>87136.599999999991</v>
      </c>
    </row>
    <row r="3" spans="1:7" ht="30" customHeight="1" x14ac:dyDescent="0.2">
      <c r="A3" s="12">
        <v>18</v>
      </c>
      <c r="B3" s="4" t="s">
        <v>12</v>
      </c>
      <c r="C3" s="39">
        <f>'KW 18 -- 28.04.-02.05.25'!B25</f>
        <v>9538</v>
      </c>
      <c r="D3" s="33">
        <f>'KW 18 -- 28.04.-02.05.25'!C25</f>
        <v>34.773474522960782</v>
      </c>
      <c r="E3" s="3">
        <f>'KW 18 -- 28.04.-02.05.25'!D25</f>
        <v>331669.39999999997</v>
      </c>
      <c r="F3" s="3">
        <f>F2+E3</f>
        <v>418805.99999999994</v>
      </c>
    </row>
    <row r="4" spans="1:7" ht="30" customHeight="1" x14ac:dyDescent="0.2">
      <c r="A4" s="12">
        <v>19</v>
      </c>
      <c r="B4" s="4" t="s">
        <v>38</v>
      </c>
      <c r="C4" s="39">
        <f>'KW 19 -- 05.-09.05.25'!B45</f>
        <v>11512</v>
      </c>
      <c r="D4" s="33">
        <f>'KW 19 -- 05.-09.05.25'!C45</f>
        <v>34.479695100764417</v>
      </c>
      <c r="E4" s="3">
        <f>'KW 19 -- 05.-09.05.25'!D45</f>
        <v>396930.25</v>
      </c>
      <c r="F4" s="3">
        <f>F3+E4</f>
        <v>815736.25</v>
      </c>
    </row>
    <row r="5" spans="1:7" ht="30" customHeight="1" x14ac:dyDescent="0.2">
      <c r="C5" s="39"/>
    </row>
    <row r="6" spans="1:7" ht="30" customHeight="1" x14ac:dyDescent="0.2">
      <c r="C6" s="39"/>
    </row>
    <row r="7" spans="1:7" ht="30" customHeight="1" x14ac:dyDescent="0.2">
      <c r="C7" s="22"/>
    </row>
    <row r="8" spans="1:7" ht="30" customHeight="1" x14ac:dyDescent="0.2">
      <c r="C8" s="22"/>
    </row>
    <row r="9" spans="1:7" ht="30" customHeight="1" x14ac:dyDescent="0.2">
      <c r="C9" s="22"/>
    </row>
    <row r="10" spans="1:7" ht="30" customHeight="1" x14ac:dyDescent="0.2">
      <c r="A10" s="14"/>
      <c r="B10" s="28"/>
      <c r="C10" s="40"/>
      <c r="D10" s="37"/>
      <c r="E10" s="29"/>
      <c r="F10" s="29"/>
    </row>
    <row r="11" spans="1:7" s="13" customFormat="1" ht="30" customHeight="1" x14ac:dyDescent="0.2">
      <c r="A11" s="20" t="s">
        <v>11</v>
      </c>
      <c r="B11" s="25"/>
      <c r="C11" s="41">
        <f>SUM(C2:C10)</f>
        <v>23550</v>
      </c>
      <c r="D11" s="38"/>
      <c r="E11" s="26">
        <f>SUM(E2:E10)</f>
        <v>815736.25</v>
      </c>
      <c r="F11" s="26">
        <f>SUM(E2:E10)</f>
        <v>815736.25</v>
      </c>
      <c r="G11" s="5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0202-45BF-0449-9E4C-095F0D615A6A}">
  <sheetPr>
    <tabColor theme="3" tint="0.89999084444715716"/>
    <pageSetUpPr fitToPage="1"/>
  </sheetPr>
  <dimension ref="A1:F50"/>
  <sheetViews>
    <sheetView topLeftCell="A26" workbookViewId="0">
      <selection activeCell="G15" sqref="G1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39</v>
      </c>
      <c r="B2" s="4">
        <v>58</v>
      </c>
      <c r="C2" s="33">
        <v>33.35</v>
      </c>
      <c r="D2" s="3">
        <f>C2*B2</f>
        <v>1934.3000000000002</v>
      </c>
      <c r="E2" s="4" t="s">
        <v>0</v>
      </c>
      <c r="F2" s="4" t="s">
        <v>1</v>
      </c>
    </row>
    <row r="3" spans="1:6" ht="22" customHeight="1" x14ac:dyDescent="0.2">
      <c r="A3" s="2" t="s">
        <v>39</v>
      </c>
      <c r="B3" s="4">
        <v>442</v>
      </c>
      <c r="C3" s="33">
        <v>33.549999999999997</v>
      </c>
      <c r="D3" s="3">
        <f t="shared" ref="D3:D6" si="0">C3*B3</f>
        <v>14829.099999999999</v>
      </c>
      <c r="E3" s="4" t="s">
        <v>0</v>
      </c>
      <c r="F3" s="4" t="s">
        <v>1</v>
      </c>
    </row>
    <row r="4" spans="1:6" ht="22" customHeight="1" x14ac:dyDescent="0.2">
      <c r="A4" s="2" t="s">
        <v>40</v>
      </c>
      <c r="B4" s="4">
        <v>150</v>
      </c>
      <c r="C4" s="33">
        <v>33.5</v>
      </c>
      <c r="D4" s="3">
        <f t="shared" si="0"/>
        <v>5025</v>
      </c>
      <c r="E4" s="4" t="s">
        <v>0</v>
      </c>
      <c r="F4" s="4" t="s">
        <v>1</v>
      </c>
    </row>
    <row r="5" spans="1:6" ht="22" customHeight="1" x14ac:dyDescent="0.2">
      <c r="A5" s="2" t="s">
        <v>41</v>
      </c>
      <c r="B5" s="4">
        <v>200</v>
      </c>
      <c r="C5" s="33">
        <v>33.65</v>
      </c>
      <c r="D5" s="3">
        <f t="shared" si="0"/>
        <v>6730</v>
      </c>
      <c r="E5" s="4" t="s">
        <v>0</v>
      </c>
      <c r="F5" s="4" t="s">
        <v>1</v>
      </c>
    </row>
    <row r="6" spans="1:6" ht="22" customHeight="1" x14ac:dyDescent="0.2">
      <c r="A6" s="2" t="s">
        <v>42</v>
      </c>
      <c r="B6" s="4">
        <v>1562</v>
      </c>
      <c r="C6" s="33">
        <v>33.549999999999997</v>
      </c>
      <c r="D6" s="3">
        <f t="shared" si="0"/>
        <v>52405.1</v>
      </c>
      <c r="E6" s="4" t="s">
        <v>0</v>
      </c>
      <c r="F6" s="4" t="s">
        <v>1</v>
      </c>
    </row>
    <row r="7" spans="1:6" ht="22" customHeight="1" x14ac:dyDescent="0.2">
      <c r="A7" s="27"/>
      <c r="B7" s="23">
        <f>SUM(B2:B6)</f>
        <v>2412</v>
      </c>
      <c r="C7" s="23"/>
      <c r="D7" s="9">
        <f>SUM(D2:D6)</f>
        <v>80923.5</v>
      </c>
      <c r="E7" s="8"/>
      <c r="F7" s="8"/>
    </row>
    <row r="8" spans="1:6" ht="22" customHeight="1" x14ac:dyDescent="0.2">
      <c r="A8" s="2" t="s">
        <v>43</v>
      </c>
      <c r="B8" s="4">
        <v>500</v>
      </c>
      <c r="C8" s="33">
        <v>33.9</v>
      </c>
      <c r="D8" s="3">
        <f t="shared" ref="D8:D15" si="1">C8*B8</f>
        <v>16950</v>
      </c>
      <c r="E8" s="4" t="s">
        <v>0</v>
      </c>
      <c r="F8" s="4" t="s">
        <v>1</v>
      </c>
    </row>
    <row r="9" spans="1:6" ht="22" customHeight="1" x14ac:dyDescent="0.2">
      <c r="A9" s="2" t="s">
        <v>44</v>
      </c>
      <c r="B9" s="4">
        <v>100</v>
      </c>
      <c r="C9" s="33">
        <v>33.4</v>
      </c>
      <c r="D9" s="3">
        <f t="shared" si="1"/>
        <v>3340</v>
      </c>
      <c r="E9" s="4" t="s">
        <v>0</v>
      </c>
      <c r="F9" s="4" t="s">
        <v>1</v>
      </c>
    </row>
    <row r="10" spans="1:6" ht="22" customHeight="1" x14ac:dyDescent="0.2">
      <c r="A10" s="2" t="s">
        <v>45</v>
      </c>
      <c r="B10" s="4">
        <v>150</v>
      </c>
      <c r="C10" s="33">
        <v>33.9</v>
      </c>
      <c r="D10" s="3">
        <f t="shared" si="1"/>
        <v>5085</v>
      </c>
      <c r="E10" s="4" t="s">
        <v>0</v>
      </c>
      <c r="F10" s="4" t="s">
        <v>1</v>
      </c>
    </row>
    <row r="11" spans="1:6" ht="22" customHeight="1" x14ac:dyDescent="0.2">
      <c r="A11" s="2" t="s">
        <v>46</v>
      </c>
      <c r="B11" s="4">
        <v>350</v>
      </c>
      <c r="C11" s="33">
        <v>33.950000000000003</v>
      </c>
      <c r="D11" s="3">
        <f t="shared" si="1"/>
        <v>11882.500000000002</v>
      </c>
      <c r="E11" s="4" t="s">
        <v>0</v>
      </c>
      <c r="F11" s="4" t="s">
        <v>1</v>
      </c>
    </row>
    <row r="12" spans="1:6" ht="22" customHeight="1" x14ac:dyDescent="0.2">
      <c r="A12" s="2" t="s">
        <v>47</v>
      </c>
      <c r="B12" s="4">
        <v>220</v>
      </c>
      <c r="C12" s="33">
        <v>34</v>
      </c>
      <c r="D12" s="3">
        <f t="shared" si="1"/>
        <v>7480</v>
      </c>
      <c r="E12" s="4" t="s">
        <v>0</v>
      </c>
      <c r="F12" s="4" t="s">
        <v>1</v>
      </c>
    </row>
    <row r="13" spans="1:6" ht="22" customHeight="1" x14ac:dyDescent="0.2">
      <c r="A13" s="2" t="s">
        <v>48</v>
      </c>
      <c r="B13" s="4">
        <v>180</v>
      </c>
      <c r="C13" s="33">
        <v>33.9</v>
      </c>
      <c r="D13" s="3">
        <f t="shared" si="1"/>
        <v>6102</v>
      </c>
      <c r="E13" s="4" t="s">
        <v>0</v>
      </c>
      <c r="F13" s="4" t="s">
        <v>1</v>
      </c>
    </row>
    <row r="14" spans="1:6" ht="22" customHeight="1" x14ac:dyDescent="0.2">
      <c r="A14" s="2" t="s">
        <v>49</v>
      </c>
      <c r="B14" s="4">
        <v>100</v>
      </c>
      <c r="C14" s="33">
        <v>34</v>
      </c>
      <c r="D14" s="3">
        <f t="shared" si="1"/>
        <v>3400</v>
      </c>
      <c r="E14" s="4" t="s">
        <v>0</v>
      </c>
      <c r="F14" s="4" t="s">
        <v>1</v>
      </c>
    </row>
    <row r="15" spans="1:6" ht="22" customHeight="1" x14ac:dyDescent="0.2">
      <c r="A15" s="2" t="s">
        <v>50</v>
      </c>
      <c r="B15" s="4">
        <v>1100</v>
      </c>
      <c r="C15" s="33">
        <v>34.1</v>
      </c>
      <c r="D15" s="3">
        <f t="shared" si="1"/>
        <v>37510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SUM(B8:B15)</f>
        <v>2700</v>
      </c>
      <c r="C16" s="34"/>
      <c r="D16" s="9">
        <f>SUM(D8:D15)</f>
        <v>91749.5</v>
      </c>
      <c r="E16" s="8"/>
      <c r="F16" s="8"/>
    </row>
    <row r="17" spans="1:6" ht="22" customHeight="1" x14ac:dyDescent="0.2">
      <c r="A17" s="2" t="s">
        <v>51</v>
      </c>
      <c r="B17" s="4">
        <v>400</v>
      </c>
      <c r="C17" s="33">
        <v>35</v>
      </c>
      <c r="D17" s="3">
        <f t="shared" ref="D17:D22" si="2">C17*B17</f>
        <v>14000</v>
      </c>
      <c r="E17" s="4" t="s">
        <v>0</v>
      </c>
      <c r="F17" s="4" t="s">
        <v>1</v>
      </c>
    </row>
    <row r="18" spans="1:6" ht="22" customHeight="1" x14ac:dyDescent="0.2">
      <c r="A18" s="2" t="s">
        <v>52</v>
      </c>
      <c r="B18" s="4">
        <v>200</v>
      </c>
      <c r="C18" s="33">
        <v>34.700000000000003</v>
      </c>
      <c r="D18" s="3">
        <f t="shared" si="2"/>
        <v>6940.0000000000009</v>
      </c>
      <c r="E18" s="4" t="s">
        <v>0</v>
      </c>
      <c r="F18" s="4" t="s">
        <v>1</v>
      </c>
    </row>
    <row r="19" spans="1:6" ht="22" customHeight="1" x14ac:dyDescent="0.2">
      <c r="A19" s="2" t="s">
        <v>53</v>
      </c>
      <c r="B19" s="4">
        <v>300</v>
      </c>
      <c r="C19" s="33">
        <v>34.5</v>
      </c>
      <c r="D19" s="3">
        <f t="shared" si="2"/>
        <v>10350</v>
      </c>
      <c r="E19" s="4" t="s">
        <v>0</v>
      </c>
      <c r="F19" s="4" t="s">
        <v>1</v>
      </c>
    </row>
    <row r="20" spans="1:6" ht="22" customHeight="1" x14ac:dyDescent="0.2">
      <c r="A20" s="2" t="s">
        <v>54</v>
      </c>
      <c r="B20" s="4">
        <v>100</v>
      </c>
      <c r="C20" s="33">
        <v>34.65</v>
      </c>
      <c r="D20" s="3">
        <f t="shared" si="2"/>
        <v>3465</v>
      </c>
      <c r="E20" s="4" t="s">
        <v>0</v>
      </c>
      <c r="F20" s="4" t="s">
        <v>1</v>
      </c>
    </row>
    <row r="21" spans="1:6" ht="22" customHeight="1" x14ac:dyDescent="0.2">
      <c r="A21" s="2" t="s">
        <v>55</v>
      </c>
      <c r="B21" s="4">
        <v>100</v>
      </c>
      <c r="C21" s="33">
        <v>34.700000000000003</v>
      </c>
      <c r="D21" s="3">
        <f t="shared" si="2"/>
        <v>3470.0000000000005</v>
      </c>
      <c r="E21" s="4" t="s">
        <v>0</v>
      </c>
      <c r="F21" s="4" t="s">
        <v>1</v>
      </c>
    </row>
    <row r="22" spans="1:6" ht="22" customHeight="1" x14ac:dyDescent="0.2">
      <c r="A22" s="2" t="s">
        <v>56</v>
      </c>
      <c r="B22" s="4">
        <v>1100</v>
      </c>
      <c r="C22" s="33">
        <v>35.15</v>
      </c>
      <c r="D22" s="3">
        <f t="shared" si="2"/>
        <v>38665</v>
      </c>
      <c r="E22" s="4" t="s">
        <v>0</v>
      </c>
      <c r="F22" s="4" t="s">
        <v>1</v>
      </c>
    </row>
    <row r="23" spans="1:6" ht="22" customHeight="1" x14ac:dyDescent="0.2">
      <c r="A23" s="16"/>
      <c r="B23" s="23">
        <f>SUM(B17:B22)</f>
        <v>2200</v>
      </c>
      <c r="C23" s="34"/>
      <c r="D23" s="9">
        <f>SUM(D17:D22)</f>
        <v>76890</v>
      </c>
      <c r="E23" s="8"/>
      <c r="F23" s="8"/>
    </row>
    <row r="24" spans="1:6" ht="22" customHeight="1" x14ac:dyDescent="0.2">
      <c r="A24" s="2" t="s">
        <v>57</v>
      </c>
      <c r="B24" s="4">
        <v>100</v>
      </c>
      <c r="C24" s="33">
        <v>34.5</v>
      </c>
      <c r="D24" s="3">
        <f t="shared" ref="D24:D32" si="3">C24*B24</f>
        <v>3450</v>
      </c>
      <c r="E24" s="4" t="s">
        <v>0</v>
      </c>
      <c r="F24" s="4" t="s">
        <v>1</v>
      </c>
    </row>
    <row r="25" spans="1:6" ht="22" customHeight="1" x14ac:dyDescent="0.2">
      <c r="A25" s="2" t="s">
        <v>58</v>
      </c>
      <c r="B25" s="4">
        <v>24</v>
      </c>
      <c r="C25" s="33">
        <v>34.950000000000003</v>
      </c>
      <c r="D25" s="3">
        <f t="shared" si="3"/>
        <v>838.80000000000007</v>
      </c>
      <c r="E25" s="4" t="s">
        <v>0</v>
      </c>
      <c r="F25" s="4" t="s">
        <v>1</v>
      </c>
    </row>
    <row r="26" spans="1:6" ht="22" customHeight="1" x14ac:dyDescent="0.2">
      <c r="A26" s="2" t="s">
        <v>58</v>
      </c>
      <c r="B26" s="4">
        <v>318</v>
      </c>
      <c r="C26" s="33">
        <v>35</v>
      </c>
      <c r="D26" s="3">
        <f t="shared" si="3"/>
        <v>11130</v>
      </c>
      <c r="E26" s="4" t="s">
        <v>0</v>
      </c>
      <c r="F26" s="4" t="s">
        <v>1</v>
      </c>
    </row>
    <row r="27" spans="1:6" ht="22" customHeight="1" x14ac:dyDescent="0.2">
      <c r="A27" s="2" t="s">
        <v>58</v>
      </c>
      <c r="B27" s="4">
        <v>258</v>
      </c>
      <c r="C27" s="33">
        <v>35.1</v>
      </c>
      <c r="D27" s="3">
        <f t="shared" si="3"/>
        <v>9055.8000000000011</v>
      </c>
      <c r="E27" s="4" t="s">
        <v>0</v>
      </c>
      <c r="F27" s="4" t="s">
        <v>1</v>
      </c>
    </row>
    <row r="28" spans="1:6" ht="22" customHeight="1" x14ac:dyDescent="0.2">
      <c r="A28" s="2" t="s">
        <v>59</v>
      </c>
      <c r="B28" s="4">
        <v>150</v>
      </c>
      <c r="C28" s="33">
        <v>35</v>
      </c>
      <c r="D28" s="3">
        <f t="shared" si="3"/>
        <v>5250</v>
      </c>
      <c r="E28" s="4" t="s">
        <v>0</v>
      </c>
      <c r="F28" s="4" t="s">
        <v>1</v>
      </c>
    </row>
    <row r="29" spans="1:6" ht="22" customHeight="1" x14ac:dyDescent="0.2">
      <c r="A29" s="2" t="s">
        <v>60</v>
      </c>
      <c r="B29" s="4">
        <v>150</v>
      </c>
      <c r="C29" s="33">
        <v>35</v>
      </c>
      <c r="D29" s="3">
        <f t="shared" si="3"/>
        <v>5250</v>
      </c>
      <c r="E29" s="4" t="s">
        <v>0</v>
      </c>
      <c r="F29" s="4" t="s">
        <v>1</v>
      </c>
    </row>
    <row r="30" spans="1:6" ht="22" customHeight="1" x14ac:dyDescent="0.2">
      <c r="A30" s="2" t="s">
        <v>61</v>
      </c>
      <c r="B30" s="4">
        <v>200</v>
      </c>
      <c r="C30" s="33">
        <v>35</v>
      </c>
      <c r="D30" s="3">
        <f t="shared" si="3"/>
        <v>7000</v>
      </c>
      <c r="E30" s="4" t="s">
        <v>0</v>
      </c>
      <c r="F30" s="4" t="s">
        <v>1</v>
      </c>
    </row>
    <row r="31" spans="1:6" ht="22" customHeight="1" x14ac:dyDescent="0.2">
      <c r="A31" s="2" t="s">
        <v>62</v>
      </c>
      <c r="B31" s="4">
        <v>100</v>
      </c>
      <c r="C31" s="33">
        <v>35.25</v>
      </c>
      <c r="D31" s="3">
        <f t="shared" si="3"/>
        <v>3525</v>
      </c>
      <c r="E31" s="4" t="s">
        <v>0</v>
      </c>
      <c r="F31" s="4" t="s">
        <v>1</v>
      </c>
    </row>
    <row r="32" spans="1:6" ht="22" customHeight="1" x14ac:dyDescent="0.2">
      <c r="A32" s="2" t="s">
        <v>63</v>
      </c>
      <c r="B32" s="4">
        <v>800</v>
      </c>
      <c r="C32" s="33">
        <v>35</v>
      </c>
      <c r="D32" s="3">
        <f t="shared" si="3"/>
        <v>28000</v>
      </c>
      <c r="E32" s="4" t="s">
        <v>0</v>
      </c>
      <c r="F32" s="4" t="s">
        <v>1</v>
      </c>
    </row>
    <row r="33" spans="1:6" ht="22" customHeight="1" x14ac:dyDescent="0.2">
      <c r="A33" s="16"/>
      <c r="B33" s="23">
        <f>SUM(B24:B32)</f>
        <v>2100</v>
      </c>
      <c r="C33" s="34"/>
      <c r="D33" s="9">
        <f>SUM(D24:D32)</f>
        <v>73499.600000000006</v>
      </c>
      <c r="E33" s="8"/>
      <c r="F33" s="8"/>
    </row>
    <row r="34" spans="1:6" s="1" customFormat="1" ht="22" customHeight="1" x14ac:dyDescent="0.2">
      <c r="A34" s="2" t="s">
        <v>64</v>
      </c>
      <c r="B34" s="4">
        <v>2</v>
      </c>
      <c r="C34" s="33">
        <v>34.799999999999997</v>
      </c>
      <c r="D34" s="3">
        <f t="shared" ref="D34:D43" si="4">C34*B34</f>
        <v>69.599999999999994</v>
      </c>
      <c r="E34" s="4" t="s">
        <v>0</v>
      </c>
      <c r="F34" s="4" t="s">
        <v>1</v>
      </c>
    </row>
    <row r="35" spans="1:6" s="1" customFormat="1" ht="22" customHeight="1" x14ac:dyDescent="0.2">
      <c r="A35" s="2" t="s">
        <v>64</v>
      </c>
      <c r="B35" s="4">
        <v>248</v>
      </c>
      <c r="C35" s="33">
        <v>34.950000000000003</v>
      </c>
      <c r="D35" s="3">
        <f t="shared" si="4"/>
        <v>8667.6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65</v>
      </c>
      <c r="B36" s="4">
        <v>80</v>
      </c>
      <c r="C36" s="33">
        <v>35</v>
      </c>
      <c r="D36" s="3">
        <f t="shared" si="4"/>
        <v>2800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65</v>
      </c>
      <c r="B37" s="4">
        <v>920</v>
      </c>
      <c r="C37" s="33">
        <v>35.049999999999997</v>
      </c>
      <c r="D37" s="3">
        <f t="shared" si="4"/>
        <v>32245.999999999996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66</v>
      </c>
      <c r="B38" s="4">
        <v>200</v>
      </c>
      <c r="C38" s="33">
        <v>35</v>
      </c>
      <c r="D38" s="3">
        <f t="shared" si="4"/>
        <v>7000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67</v>
      </c>
      <c r="B39" s="4">
        <v>61</v>
      </c>
      <c r="C39" s="33">
        <v>35.200000000000003</v>
      </c>
      <c r="D39" s="3">
        <f t="shared" si="4"/>
        <v>2147.2000000000003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67</v>
      </c>
      <c r="B40" s="4">
        <v>89</v>
      </c>
      <c r="C40" s="33">
        <v>35.25</v>
      </c>
      <c r="D40" s="3">
        <f t="shared" si="4"/>
        <v>3137.25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68</v>
      </c>
      <c r="B41" s="4">
        <v>100</v>
      </c>
      <c r="C41" s="33">
        <v>35.4</v>
      </c>
      <c r="D41" s="3">
        <f t="shared" si="4"/>
        <v>3540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69</v>
      </c>
      <c r="B42" s="4">
        <v>200</v>
      </c>
      <c r="C42" s="33">
        <v>35.700000000000003</v>
      </c>
      <c r="D42" s="3">
        <f t="shared" si="4"/>
        <v>7140.0000000000009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70</v>
      </c>
      <c r="B43" s="4">
        <v>200</v>
      </c>
      <c r="C43" s="33">
        <v>35.6</v>
      </c>
      <c r="D43" s="3">
        <f t="shared" si="4"/>
        <v>7120</v>
      </c>
      <c r="E43" s="4" t="s">
        <v>0</v>
      </c>
      <c r="F43" s="4" t="s">
        <v>1</v>
      </c>
    </row>
    <row r="44" spans="1:6" s="1" customFormat="1" ht="22" customHeight="1" x14ac:dyDescent="0.2">
      <c r="A44" s="16"/>
      <c r="B44" s="23">
        <f>SUM(B34:B43)</f>
        <v>2100</v>
      </c>
      <c r="C44" s="34"/>
      <c r="D44" s="9">
        <f>SUM(D34:D43)</f>
        <v>73867.649999999994</v>
      </c>
      <c r="E44" s="8"/>
      <c r="F44" s="8"/>
    </row>
    <row r="45" spans="1:6" ht="22" customHeight="1" x14ac:dyDescent="0.2">
      <c r="A45" s="17" t="s">
        <v>71</v>
      </c>
      <c r="B45" s="24">
        <f>B7+B16+B23+B33+B44</f>
        <v>11512</v>
      </c>
      <c r="C45" s="35">
        <f>D45/B45</f>
        <v>34.479695100764417</v>
      </c>
      <c r="D45" s="19">
        <f>SUM(D7+D16+D23+D33+D44)</f>
        <v>396930.25</v>
      </c>
      <c r="E45" s="18" t="s">
        <v>0</v>
      </c>
      <c r="F45" s="18" t="s">
        <v>1</v>
      </c>
    </row>
    <row r="50" spans="1:6" s="3" customFormat="1" ht="22" customHeight="1" x14ac:dyDescent="0.2">
      <c r="A50" s="7"/>
      <c r="B50" s="31"/>
      <c r="C50" s="33"/>
      <c r="E50" s="4"/>
      <c r="F50" s="4"/>
    </row>
  </sheetData>
  <pageMargins left="0.7" right="0.7" top="0.75" bottom="0.75" header="0.3" footer="0.3"/>
  <pageSetup paperSize="9" scale="74" orientation="portrait" horizontalDpi="0" verticalDpi="0"/>
  <ignoredErrors>
    <ignoredError sqref="D33 D23 D7 D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30"/>
  <sheetViews>
    <sheetView workbookViewId="0">
      <selection activeCell="B25" sqref="B2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</v>
      </c>
      <c r="B2" s="4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ht="22" customHeight="1" x14ac:dyDescent="0.2">
      <c r="A3" s="2" t="s">
        <v>19</v>
      </c>
      <c r="B3" s="4">
        <v>231</v>
      </c>
      <c r="C3" s="33">
        <v>34.700000000000003</v>
      </c>
      <c r="D3" s="3">
        <f t="shared" ref="D3:D5" si="0">C3*B3</f>
        <v>8015.7000000000007</v>
      </c>
      <c r="E3" s="4" t="s">
        <v>0</v>
      </c>
      <c r="F3" s="4" t="s">
        <v>1</v>
      </c>
    </row>
    <row r="4" spans="1:6" ht="22" customHeight="1" x14ac:dyDescent="0.2">
      <c r="A4" s="2" t="s">
        <v>20</v>
      </c>
      <c r="B4" s="4">
        <v>151</v>
      </c>
      <c r="C4" s="33">
        <v>34.799999999999997</v>
      </c>
      <c r="D4" s="3">
        <f t="shared" si="0"/>
        <v>5254.7999999999993</v>
      </c>
      <c r="E4" s="4" t="s">
        <v>0</v>
      </c>
      <c r="F4" s="4" t="s">
        <v>1</v>
      </c>
    </row>
    <row r="5" spans="1:6" ht="22" customHeight="1" x14ac:dyDescent="0.2">
      <c r="A5" s="2" t="s">
        <v>21</v>
      </c>
      <c r="B5" s="4">
        <v>1218</v>
      </c>
      <c r="C5" s="33">
        <v>34.9</v>
      </c>
      <c r="D5" s="3">
        <f t="shared" si="0"/>
        <v>42508.2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2600</v>
      </c>
      <c r="C6" s="23"/>
      <c r="D6" s="9">
        <f>SUM(D2:D5)</f>
        <v>90678.7</v>
      </c>
      <c r="E6" s="8"/>
      <c r="F6" s="8"/>
    </row>
    <row r="7" spans="1:6" ht="22" customHeight="1" x14ac:dyDescent="0.2">
      <c r="A7" s="2" t="s">
        <v>22</v>
      </c>
      <c r="B7" s="4">
        <v>1000</v>
      </c>
      <c r="C7" s="33">
        <v>34.9</v>
      </c>
      <c r="D7" s="3">
        <f>C7*B7</f>
        <v>34900</v>
      </c>
      <c r="E7" s="4" t="s">
        <v>0</v>
      </c>
      <c r="F7" s="4" t="s">
        <v>1</v>
      </c>
    </row>
    <row r="8" spans="1:6" ht="22" customHeight="1" x14ac:dyDescent="0.2">
      <c r="A8" s="2" t="s">
        <v>23</v>
      </c>
      <c r="B8" s="4">
        <v>697</v>
      </c>
      <c r="C8" s="33">
        <v>34.299999999999997</v>
      </c>
      <c r="D8" s="3">
        <f t="shared" ref="D8:D10" si="1">C8*B8</f>
        <v>23907.1</v>
      </c>
      <c r="E8" s="4" t="s">
        <v>0</v>
      </c>
      <c r="F8" s="4" t="s">
        <v>1</v>
      </c>
    </row>
    <row r="9" spans="1:6" ht="22" customHeight="1" x14ac:dyDescent="0.2">
      <c r="A9" s="2" t="s">
        <v>24</v>
      </c>
      <c r="B9" s="4">
        <v>837</v>
      </c>
      <c r="C9" s="33">
        <v>34.299999999999997</v>
      </c>
      <c r="D9" s="3">
        <f t="shared" si="1"/>
        <v>28709.1</v>
      </c>
      <c r="E9" s="4" t="s">
        <v>0</v>
      </c>
      <c r="F9" s="4" t="s">
        <v>1</v>
      </c>
    </row>
    <row r="10" spans="1:6" ht="22" customHeight="1" x14ac:dyDescent="0.2">
      <c r="A10" s="2" t="s">
        <v>25</v>
      </c>
      <c r="B10" s="4">
        <v>66</v>
      </c>
      <c r="C10" s="33">
        <v>34.950000000000003</v>
      </c>
      <c r="D10" s="3">
        <f t="shared" si="1"/>
        <v>2306.7000000000003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2600</v>
      </c>
      <c r="C11" s="34"/>
      <c r="D11" s="9">
        <f>SUM(D7:D10)</f>
        <v>89822.9</v>
      </c>
      <c r="E11" s="8"/>
      <c r="F11" s="8"/>
    </row>
    <row r="12" spans="1:6" ht="22" customHeight="1" x14ac:dyDescent="0.2">
      <c r="A12" s="2" t="s">
        <v>26</v>
      </c>
      <c r="B12" s="4">
        <v>1000</v>
      </c>
      <c r="C12" s="33">
        <v>34.9</v>
      </c>
      <c r="D12" s="3">
        <f>C12*B12</f>
        <v>34900</v>
      </c>
      <c r="E12" s="4" t="s">
        <v>0</v>
      </c>
      <c r="F12" s="4" t="s">
        <v>1</v>
      </c>
    </row>
    <row r="13" spans="1:6" ht="22" customHeight="1" x14ac:dyDescent="0.2">
      <c r="A13" s="2" t="s">
        <v>27</v>
      </c>
      <c r="B13" s="4">
        <v>1000</v>
      </c>
      <c r="C13" s="33">
        <v>35</v>
      </c>
      <c r="D13" s="3">
        <f t="shared" ref="D13:D15" si="2">C13*B13</f>
        <v>35000</v>
      </c>
      <c r="E13" s="4" t="s">
        <v>0</v>
      </c>
      <c r="F13" s="4" t="s">
        <v>1</v>
      </c>
    </row>
    <row r="14" spans="1:6" ht="22" customHeight="1" x14ac:dyDescent="0.2">
      <c r="A14" s="2" t="s">
        <v>28</v>
      </c>
      <c r="B14" s="4">
        <v>72</v>
      </c>
      <c r="C14" s="33">
        <v>34.1</v>
      </c>
      <c r="D14" s="3">
        <f t="shared" si="2"/>
        <v>2455.2000000000003</v>
      </c>
      <c r="E14" s="4" t="s">
        <v>0</v>
      </c>
      <c r="F14" s="4" t="s">
        <v>1</v>
      </c>
    </row>
    <row r="15" spans="1:6" ht="22" customHeight="1" x14ac:dyDescent="0.2">
      <c r="A15" s="2" t="s">
        <v>29</v>
      </c>
      <c r="B15" s="4">
        <v>628</v>
      </c>
      <c r="C15" s="33">
        <v>34.450000000000003</v>
      </c>
      <c r="D15" s="3">
        <f t="shared" si="2"/>
        <v>21634.600000000002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2700</v>
      </c>
      <c r="C16" s="34"/>
      <c r="D16" s="9">
        <f>SUM(D12:D15)</f>
        <v>93989.8</v>
      </c>
      <c r="E16" s="8"/>
      <c r="F16" s="8"/>
    </row>
    <row r="17" spans="1:6" ht="22" customHeight="1" x14ac:dyDescent="0.2">
      <c r="A17" s="36" t="s">
        <v>35</v>
      </c>
      <c r="B17" s="4">
        <v>0</v>
      </c>
      <c r="C17" s="33">
        <v>0</v>
      </c>
      <c r="D17" s="3">
        <f t="shared" ref="D17" si="3">C17*B17</f>
        <v>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SUM(B17:B17)</f>
        <v>0</v>
      </c>
      <c r="C18" s="34"/>
      <c r="D18" s="9">
        <f>SUM(D17:D17)</f>
        <v>0</v>
      </c>
      <c r="E18" s="8"/>
      <c r="F18" s="8"/>
    </row>
    <row r="19" spans="1:6" s="1" customFormat="1" ht="22" customHeight="1" x14ac:dyDescent="0.2">
      <c r="A19" s="2" t="s">
        <v>30</v>
      </c>
      <c r="B19" s="4">
        <v>16</v>
      </c>
      <c r="C19" s="33">
        <v>34.299999999999997</v>
      </c>
      <c r="D19" s="3">
        <f>C19*B19</f>
        <v>548.79999999999995</v>
      </c>
      <c r="E19" s="4" t="s">
        <v>0</v>
      </c>
      <c r="F19" s="4" t="s">
        <v>1</v>
      </c>
    </row>
    <row r="20" spans="1:6" s="1" customFormat="1" ht="22" customHeight="1" x14ac:dyDescent="0.2">
      <c r="A20" s="2" t="s">
        <v>31</v>
      </c>
      <c r="B20" s="4">
        <v>76</v>
      </c>
      <c r="C20" s="33">
        <v>34.4</v>
      </c>
      <c r="D20" s="3">
        <f t="shared" ref="D20:D23" si="4">C20*B20</f>
        <v>2614.4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32</v>
      </c>
      <c r="B21" s="4">
        <v>264</v>
      </c>
      <c r="C21" s="33">
        <v>34.5</v>
      </c>
      <c r="D21" s="3">
        <f t="shared" si="4"/>
        <v>9108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33</v>
      </c>
      <c r="B22" s="4">
        <v>366</v>
      </c>
      <c r="C22" s="33">
        <v>34.6</v>
      </c>
      <c r="D22" s="3">
        <f t="shared" si="4"/>
        <v>12663.6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34</v>
      </c>
      <c r="B23" s="4">
        <v>916</v>
      </c>
      <c r="C23" s="33">
        <v>35.200000000000003</v>
      </c>
      <c r="D23" s="3">
        <f t="shared" si="4"/>
        <v>32243.200000000004</v>
      </c>
      <c r="E23" s="4" t="s">
        <v>0</v>
      </c>
      <c r="F23" s="4" t="s">
        <v>1</v>
      </c>
    </row>
    <row r="24" spans="1:6" s="1" customFormat="1" ht="22" customHeight="1" x14ac:dyDescent="0.2">
      <c r="A24" s="16"/>
      <c r="B24" s="23">
        <f>SUM(B19:B23)</f>
        <v>1638</v>
      </c>
      <c r="C24" s="34"/>
      <c r="D24" s="9">
        <f>SUM(D19:D23)</f>
        <v>57178.000000000007</v>
      </c>
      <c r="E24" s="8"/>
      <c r="F24" s="8"/>
    </row>
    <row r="25" spans="1:6" ht="22" customHeight="1" x14ac:dyDescent="0.2">
      <c r="A25" s="17" t="s">
        <v>36</v>
      </c>
      <c r="B25" s="24">
        <f>B6+B11+B16+B18+B24</f>
        <v>9538</v>
      </c>
      <c r="C25" s="35">
        <f>D25/B25</f>
        <v>34.773474522960782</v>
      </c>
      <c r="D25" s="19">
        <f>SUM(D6+D11+D16+D18+D24)</f>
        <v>331669.39999999997</v>
      </c>
      <c r="E25" s="18" t="s">
        <v>0</v>
      </c>
      <c r="F25" s="18" t="s">
        <v>1</v>
      </c>
    </row>
    <row r="30" spans="1:6" s="3" customFormat="1" ht="22" customHeight="1" x14ac:dyDescent="0.2">
      <c r="A30" s="7"/>
      <c r="B30" s="31"/>
      <c r="C30" s="33"/>
      <c r="E30" s="4"/>
      <c r="F30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12"/>
  <sheetViews>
    <sheetView workbookViewId="0">
      <selection activeCell="C13" sqref="C1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s="1" customFormat="1" ht="22" customHeight="1" x14ac:dyDescent="0.2">
      <c r="A2" s="2" t="s">
        <v>14</v>
      </c>
      <c r="B2" s="22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s="1" customFormat="1" ht="22" customHeight="1" x14ac:dyDescent="0.2">
      <c r="A3" s="2" t="s">
        <v>15</v>
      </c>
      <c r="B3" s="22">
        <v>1000</v>
      </c>
      <c r="C3" s="33">
        <v>34.9</v>
      </c>
      <c r="D3" s="3">
        <f t="shared" ref="D3:D5" si="0">C3*B3</f>
        <v>34900</v>
      </c>
      <c r="E3" s="4" t="s">
        <v>0</v>
      </c>
      <c r="F3" s="4" t="s">
        <v>1</v>
      </c>
    </row>
    <row r="4" spans="1:6" s="1" customFormat="1" ht="22" customHeight="1" x14ac:dyDescent="0.2">
      <c r="A4" s="2" t="s">
        <v>16</v>
      </c>
      <c r="B4" s="22">
        <v>252</v>
      </c>
      <c r="C4" s="33">
        <v>34.450000000000003</v>
      </c>
      <c r="D4" s="3">
        <f t="shared" si="0"/>
        <v>8681.4000000000015</v>
      </c>
      <c r="E4" s="4" t="s">
        <v>0</v>
      </c>
      <c r="F4" s="4" t="s">
        <v>1</v>
      </c>
    </row>
    <row r="5" spans="1:6" s="1" customFormat="1" ht="22" customHeight="1" x14ac:dyDescent="0.2">
      <c r="A5" s="2" t="s">
        <v>17</v>
      </c>
      <c r="B5" s="22">
        <v>248</v>
      </c>
      <c r="C5" s="33">
        <v>34.9</v>
      </c>
      <c r="D5" s="3">
        <f t="shared" si="0"/>
        <v>8655.1999999999989</v>
      </c>
      <c r="E5" s="4" t="s">
        <v>0</v>
      </c>
      <c r="F5" s="4" t="s">
        <v>1</v>
      </c>
    </row>
    <row r="6" spans="1:6" s="1" customFormat="1" ht="22" customHeight="1" x14ac:dyDescent="0.2">
      <c r="A6" s="16"/>
      <c r="B6" s="23">
        <f>SUM(B2:B5)</f>
        <v>2500</v>
      </c>
      <c r="C6" s="34">
        <f>D6/B6</f>
        <v>34.854639999999996</v>
      </c>
      <c r="D6" s="9">
        <f>SUM(D2:D5)</f>
        <v>87136.599999999991</v>
      </c>
      <c r="E6" s="8"/>
      <c r="F6" s="8"/>
    </row>
    <row r="7" spans="1:6" ht="22" customHeight="1" x14ac:dyDescent="0.2">
      <c r="A7" s="17" t="s">
        <v>13</v>
      </c>
      <c r="B7" s="24">
        <f>B6</f>
        <v>2500</v>
      </c>
      <c r="C7" s="35">
        <f>D7/B7</f>
        <v>34.854639999999996</v>
      </c>
      <c r="D7" s="19">
        <f>D6</f>
        <v>87136.599999999991</v>
      </c>
      <c r="E7" s="18" t="s">
        <v>0</v>
      </c>
      <c r="F7" s="18" t="s">
        <v>1</v>
      </c>
    </row>
    <row r="12" spans="1:6" s="3" customFormat="1" ht="22" customHeight="1" x14ac:dyDescent="0.2">
      <c r="A12" s="7"/>
      <c r="B12" s="6"/>
      <c r="C12" s="33"/>
      <c r="E12" s="4"/>
      <c r="F12" s="4"/>
    </row>
  </sheetData>
  <pageMargins left="0.7" right="0.7" top="0.75" bottom="0.75" header="0.3" footer="0.3"/>
  <pageSetup paperSize="9" scale="74" orientation="portrait" horizontalDpi="0" verticalDpi="0"/>
  <ignoredErrors>
    <ignoredError sqref="C6:C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Summary</vt:lpstr>
      <vt:lpstr>KW 19 -- 05.-09.05.25</vt:lpstr>
      <vt:lpstr>KW 18 -- 28.04.-02.05.25</vt:lpstr>
      <vt:lpstr>KW 17 -- 25.04.25</vt:lpstr>
      <vt:lpstr>'KW 17 -- 25.04.25'!Druckbereich</vt:lpstr>
      <vt:lpstr>'KW 18 -- 28.04.-02.05.25'!Druckbereich</vt:lpstr>
      <vt:lpstr>'KW 19 -- 05.-09.05.25'!Druckbereich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2025-05-12T08:54:45Z</dcterms:modified>
</cp:coreProperties>
</file>