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3/Auflistung für Homepage/"/>
    </mc:Choice>
  </mc:AlternateContent>
  <xr:revisionPtr revIDLastSave="0" documentId="13_ncr:1_{53A42A00-4399-DC43-A306-0DE88BE4CCAF}" xr6:coauthVersionLast="47" xr6:coauthVersionMax="47" xr10:uidLastSave="{00000000-0000-0000-0000-000000000000}"/>
  <bookViews>
    <workbookView xWindow="1120" yWindow="9180" windowWidth="26820" windowHeight="15940" xr2:uid="{2712609F-FBC0-4EF5-8A5D-BF2891071273}"/>
  </bookViews>
  <sheets>
    <sheet name="Summary" sheetId="2" r:id="rId1"/>
    <sheet name="KW 45 04.11.-08.11.24" sheetId="31" r:id="rId2"/>
    <sheet name="KW 44 28.10.-01.11.24" sheetId="30" r:id="rId3"/>
    <sheet name="KW 43 21.10.-25.10.24" sheetId="29" r:id="rId4"/>
    <sheet name="KW 42 14.10.-18.10.24" sheetId="28" r:id="rId5"/>
    <sheet name="KW 41 07.10.-11.10.24" sheetId="27" r:id="rId6"/>
    <sheet name="KW 40 30.09.-04.10.24" sheetId="26" r:id="rId7"/>
    <sheet name="KW 39 23.-27.09.24" sheetId="25" r:id="rId8"/>
    <sheet name="KW 38 16.-20.09.24" sheetId="24" r:id="rId9"/>
    <sheet name="KW 37 09.-13.09.24" sheetId="23" r:id="rId10"/>
    <sheet name="KW 36 02.-06.09.24" sheetId="22" r:id="rId11"/>
    <sheet name="KW 35 26.-30.08.24" sheetId="21" r:id="rId12"/>
    <sheet name="KW 34 19.-23.08.24" sheetId="20" r:id="rId13"/>
    <sheet name="KW 33 12.-16.08.24" sheetId="19" r:id="rId14"/>
    <sheet name="KW 32 05.-09.08.24" sheetId="18" r:id="rId15"/>
    <sheet name="KW 31 29.07.-02.08.24" sheetId="17" r:id="rId16"/>
    <sheet name="KW 30 22.-26.07.24" sheetId="16" r:id="rId17"/>
    <sheet name="KW 29 15.-19.07.24" sheetId="15" r:id="rId18"/>
    <sheet name="KW 28 08.-12.07.24" sheetId="14" r:id="rId19"/>
    <sheet name="KW 27 01.-05.07.24" sheetId="13" r:id="rId20"/>
    <sheet name="KW 26 24.-28.06.24" sheetId="11" r:id="rId21"/>
    <sheet name="KW 25 ARP wurde pausiert" sheetId="10" r:id="rId22"/>
    <sheet name="KW 24 10.-12.06.24" sheetId="9" r:id="rId23"/>
    <sheet name="KW 23 03.-07.06.24" sheetId="7" r:id="rId24"/>
    <sheet name="KW 22 27.-31.05.24" sheetId="6" r:id="rId25"/>
    <sheet name="KW 21 20.-24.05.24" sheetId="4" r:id="rId26"/>
    <sheet name="KW 20 13.-17.05.24" sheetId="5" r:id="rId27"/>
    <sheet name="KW 19 07.-10.05.24" sheetId="1" r:id="rId28"/>
  </sheets>
  <definedNames>
    <definedName name="_xlnm.Print_Area" localSheetId="27">'KW 19 07.-10.05.24'!$A$1:$F$38</definedName>
    <definedName name="_xlnm.Print_Area" localSheetId="26">'KW 20 13.-17.05.24'!$A$1:$F$23</definedName>
    <definedName name="_xlnm.Print_Area" localSheetId="25">'KW 21 20.-24.05.24'!$A$1:$F$26</definedName>
    <definedName name="_xlnm.Print_Area" localSheetId="24">'KW 22 27.-31.05.24'!$A$1:$F$16</definedName>
    <definedName name="_xlnm.Print_Area" localSheetId="23">'KW 23 03.-07.06.24'!$A$1:$F$23</definedName>
    <definedName name="_xlnm.Print_Area" localSheetId="22">'KW 24 10.-12.06.24'!$A$1:$F$13</definedName>
    <definedName name="_xlnm.Print_Area" localSheetId="21">'KW 25 ARP wurde pausiert'!$A$1:$F$2</definedName>
    <definedName name="_xlnm.Print_Area" localSheetId="20">'KW 26 24.-28.06.24'!$A$1:$F$29</definedName>
    <definedName name="_xlnm.Print_Area" localSheetId="19">'KW 27 01.-05.07.24'!$A$1:$F$24</definedName>
    <definedName name="_xlnm.Print_Area" localSheetId="18">'KW 28 08.-12.07.24'!$A$1:$F$22</definedName>
    <definedName name="_xlnm.Print_Area" localSheetId="17">'KW 29 15.-19.07.24'!$A$1:$F$22</definedName>
    <definedName name="_xlnm.Print_Area" localSheetId="16">'KW 30 22.-26.07.24'!$A$1:$F$22</definedName>
    <definedName name="_xlnm.Print_Area" localSheetId="15">'KW 31 29.07.-02.08.24'!$A$1:$F$22</definedName>
    <definedName name="_xlnm.Print_Area" localSheetId="14">'KW 32 05.-09.08.24'!$A$1:$F$22</definedName>
    <definedName name="_xlnm.Print_Area" localSheetId="13">'KW 33 12.-16.08.24'!$A$1:$F$22</definedName>
    <definedName name="_xlnm.Print_Area" localSheetId="12">'KW 34 19.-23.08.24'!$A$1:$F$22</definedName>
    <definedName name="_xlnm.Print_Area" localSheetId="11">'KW 35 26.-30.08.24'!$A$1:$F$22</definedName>
    <definedName name="_xlnm.Print_Area" localSheetId="10">'KW 36 02.-06.09.24'!$A$1:$F$23</definedName>
    <definedName name="_xlnm.Print_Area" localSheetId="9">'KW 37 09.-13.09.24'!$A$1:$F$22</definedName>
    <definedName name="_xlnm.Print_Area" localSheetId="8">'KW 38 16.-20.09.24'!$A$1:$F$36</definedName>
    <definedName name="_xlnm.Print_Area" localSheetId="7">'KW 39 23.-27.09.24'!$A$1:$F$28</definedName>
    <definedName name="_xlnm.Print_Area" localSheetId="6">'KW 40 30.09.-04.10.24'!$A$1:$F$28</definedName>
    <definedName name="_xlnm.Print_Area" localSheetId="5">'KW 41 07.10.-11.10.24'!$A$1:$F$22</definedName>
    <definedName name="_xlnm.Print_Area" localSheetId="4">'KW 42 14.10.-18.10.24'!$A$1:$F$22</definedName>
    <definedName name="_xlnm.Print_Area" localSheetId="3">'KW 43 21.10.-25.10.24'!$A$1:$F$22</definedName>
    <definedName name="_xlnm.Print_Area" localSheetId="2">'KW 44 28.10.-01.11.24'!$A$1:$F$22</definedName>
    <definedName name="_xlnm.Print_Area" localSheetId="1">'KW 45 04.11.-08.11.24'!$A$1:$F$22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E27" i="2"/>
  <c r="D27" i="2"/>
  <c r="C27" i="2"/>
  <c r="D2" i="31"/>
  <c r="B21" i="31" l="1"/>
  <c r="D20" i="31"/>
  <c r="D19" i="31"/>
  <c r="D18" i="31"/>
  <c r="B17" i="31"/>
  <c r="D16" i="31"/>
  <c r="D15" i="31"/>
  <c r="D14" i="31"/>
  <c r="B13" i="31"/>
  <c r="D12" i="31"/>
  <c r="D11" i="31"/>
  <c r="D10" i="31"/>
  <c r="B9" i="31"/>
  <c r="D8" i="31"/>
  <c r="D7" i="31"/>
  <c r="D6" i="31"/>
  <c r="B5" i="31"/>
  <c r="D4" i="31"/>
  <c r="D3" i="31"/>
  <c r="E26" i="2"/>
  <c r="D26" i="2"/>
  <c r="C26" i="2"/>
  <c r="D2" i="30"/>
  <c r="B21" i="30"/>
  <c r="D20" i="30"/>
  <c r="D19" i="30"/>
  <c r="D18" i="30"/>
  <c r="B17" i="30"/>
  <c r="D16" i="30"/>
  <c r="D15" i="30"/>
  <c r="D14" i="30"/>
  <c r="B13" i="30"/>
  <c r="D12" i="30"/>
  <c r="D11" i="30"/>
  <c r="D10" i="30"/>
  <c r="B9" i="30"/>
  <c r="D8" i="30"/>
  <c r="D7" i="30"/>
  <c r="D6" i="30"/>
  <c r="B5" i="30"/>
  <c r="B22" i="30" s="1"/>
  <c r="D4" i="30"/>
  <c r="D3" i="30"/>
  <c r="D5" i="30" s="1"/>
  <c r="E25" i="2"/>
  <c r="D25" i="2"/>
  <c r="C25" i="2"/>
  <c r="D2" i="29"/>
  <c r="B21" i="29"/>
  <c r="D20" i="29"/>
  <c r="D19" i="29"/>
  <c r="D18" i="29"/>
  <c r="B17" i="29"/>
  <c r="D16" i="29"/>
  <c r="D15" i="29"/>
  <c r="D14" i="29"/>
  <c r="B13" i="29"/>
  <c r="D12" i="29"/>
  <c r="D11" i="29"/>
  <c r="D10" i="29"/>
  <c r="B9" i="29"/>
  <c r="D8" i="29"/>
  <c r="D7" i="29"/>
  <c r="D6" i="29"/>
  <c r="B5" i="29"/>
  <c r="D4" i="29"/>
  <c r="D3" i="29"/>
  <c r="D5" i="29" s="1"/>
  <c r="E24" i="2"/>
  <c r="D24" i="2"/>
  <c r="C24" i="2"/>
  <c r="D2" i="28"/>
  <c r="B21" i="28"/>
  <c r="D20" i="28"/>
  <c r="D19" i="28"/>
  <c r="D18" i="28"/>
  <c r="B17" i="28"/>
  <c r="D16" i="28"/>
  <c r="D15" i="28"/>
  <c r="D14" i="28"/>
  <c r="B13" i="28"/>
  <c r="D12" i="28"/>
  <c r="D11" i="28"/>
  <c r="D10" i="28"/>
  <c r="B9" i="28"/>
  <c r="D8" i="28"/>
  <c r="D7" i="28"/>
  <c r="D6" i="28"/>
  <c r="B5" i="28"/>
  <c r="D4" i="28"/>
  <c r="D3" i="28"/>
  <c r="E23" i="2"/>
  <c r="D23" i="2"/>
  <c r="C23" i="2"/>
  <c r="D19" i="27"/>
  <c r="D20" i="27"/>
  <c r="D18" i="27"/>
  <c r="D15" i="27"/>
  <c r="D16" i="27"/>
  <c r="D14" i="27"/>
  <c r="D11" i="27"/>
  <c r="D12" i="27"/>
  <c r="D10" i="27"/>
  <c r="D7" i="27"/>
  <c r="D8" i="27"/>
  <c r="D6" i="27"/>
  <c r="D2" i="27"/>
  <c r="D3" i="27"/>
  <c r="D4" i="27"/>
  <c r="B21" i="27"/>
  <c r="B17" i="27"/>
  <c r="B13" i="27"/>
  <c r="B9" i="27"/>
  <c r="B5" i="27"/>
  <c r="E22" i="2"/>
  <c r="D22" i="2"/>
  <c r="C22" i="2"/>
  <c r="D26" i="26"/>
  <c r="D25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D10" i="26"/>
  <c r="D9" i="26"/>
  <c r="D8" i="26"/>
  <c r="B14" i="26"/>
  <c r="D6" i="26"/>
  <c r="D5" i="26"/>
  <c r="D4" i="26"/>
  <c r="D3" i="26"/>
  <c r="D2" i="26"/>
  <c r="E21" i="2"/>
  <c r="D21" i="2"/>
  <c r="C21" i="2"/>
  <c r="B27" i="25"/>
  <c r="D26" i="25"/>
  <c r="D25" i="25"/>
  <c r="D24" i="25"/>
  <c r="D23" i="25"/>
  <c r="D22" i="25"/>
  <c r="D20" i="25"/>
  <c r="D19" i="25"/>
  <c r="D18" i="25"/>
  <c r="D17" i="25"/>
  <c r="D16" i="25"/>
  <c r="D15" i="25"/>
  <c r="D14" i="25"/>
  <c r="B21" i="25"/>
  <c r="D12" i="25"/>
  <c r="D11" i="25"/>
  <c r="D10" i="25"/>
  <c r="D9" i="25"/>
  <c r="D7" i="25"/>
  <c r="D6" i="25"/>
  <c r="D5" i="25"/>
  <c r="D4" i="25"/>
  <c r="D3" i="25"/>
  <c r="D2" i="25"/>
  <c r="B22" i="31" l="1"/>
  <c r="D5" i="31"/>
  <c r="D9" i="31"/>
  <c r="D13" i="31"/>
  <c r="D17" i="31"/>
  <c r="D21" i="31"/>
  <c r="D9" i="30"/>
  <c r="D17" i="30"/>
  <c r="D21" i="30"/>
  <c r="D13" i="30"/>
  <c r="D22" i="30" s="1"/>
  <c r="C22" i="30" s="1"/>
  <c r="D9" i="29"/>
  <c r="D13" i="29"/>
  <c r="D22" i="29" s="1"/>
  <c r="D17" i="29"/>
  <c r="D21" i="29"/>
  <c r="B22" i="29"/>
  <c r="D17" i="28"/>
  <c r="D5" i="28"/>
  <c r="D13" i="28"/>
  <c r="D9" i="28"/>
  <c r="B22" i="28"/>
  <c r="D21" i="28"/>
  <c r="D13" i="27"/>
  <c r="D5" i="27"/>
  <c r="D17" i="27"/>
  <c r="B22" i="27"/>
  <c r="D21" i="27"/>
  <c r="D9" i="27"/>
  <c r="D14" i="26"/>
  <c r="D22" i="31" l="1"/>
  <c r="C22" i="31" s="1"/>
  <c r="C22" i="29"/>
  <c r="D22" i="28"/>
  <c r="C22" i="28" s="1"/>
  <c r="D22" i="27"/>
  <c r="C22" i="27" s="1"/>
  <c r="B27" i="26"/>
  <c r="D27" i="26"/>
  <c r="B19" i="26"/>
  <c r="D19" i="26"/>
  <c r="B7" i="26"/>
  <c r="B28" i="26" s="1"/>
  <c r="D27" i="25"/>
  <c r="D21" i="25"/>
  <c r="B13" i="25"/>
  <c r="B8" i="25"/>
  <c r="B28" i="25" s="1"/>
  <c r="E20" i="2"/>
  <c r="D20" i="2"/>
  <c r="C20" i="2"/>
  <c r="D34" i="24"/>
  <c r="D33" i="24"/>
  <c r="D32" i="24"/>
  <c r="D31" i="24"/>
  <c r="D30" i="24"/>
  <c r="D29" i="24"/>
  <c r="D28" i="24"/>
  <c r="D27" i="24"/>
  <c r="D26" i="24"/>
  <c r="D25" i="24"/>
  <c r="D23" i="24"/>
  <c r="D22" i="24"/>
  <c r="D21" i="24"/>
  <c r="D19" i="24"/>
  <c r="D18" i="24"/>
  <c r="D17" i="24"/>
  <c r="D16" i="24"/>
  <c r="D14" i="24"/>
  <c r="D13" i="24"/>
  <c r="D12" i="24"/>
  <c r="D11" i="24"/>
  <c r="D10" i="24"/>
  <c r="D8" i="24"/>
  <c r="D7" i="24"/>
  <c r="D6" i="24"/>
  <c r="D5" i="24"/>
  <c r="D4" i="24"/>
  <c r="D3" i="24"/>
  <c r="D2" i="24"/>
  <c r="D7" i="26" l="1"/>
  <c r="D28" i="26" s="1"/>
  <c r="D8" i="25"/>
  <c r="D13" i="25"/>
  <c r="B35" i="24"/>
  <c r="B24" i="24"/>
  <c r="B20" i="24"/>
  <c r="B15" i="24"/>
  <c r="B9" i="24"/>
  <c r="E19" i="2"/>
  <c r="D19" i="2"/>
  <c r="C19" i="2"/>
  <c r="D18" i="23"/>
  <c r="D20" i="23"/>
  <c r="D19" i="23"/>
  <c r="D16" i="23"/>
  <c r="D15" i="23"/>
  <c r="D14" i="23"/>
  <c r="D12" i="23"/>
  <c r="D11" i="23"/>
  <c r="D10" i="23"/>
  <c r="D8" i="23"/>
  <c r="D7" i="23"/>
  <c r="D6" i="23"/>
  <c r="D4" i="23"/>
  <c r="D3" i="23"/>
  <c r="D2" i="23"/>
  <c r="C28" i="26" l="1"/>
  <c r="D28" i="25"/>
  <c r="C28" i="25"/>
  <c r="B36" i="24"/>
  <c r="D9" i="24"/>
  <c r="D15" i="24"/>
  <c r="D20" i="24"/>
  <c r="D24" i="24"/>
  <c r="D35" i="24"/>
  <c r="B21" i="23"/>
  <c r="D21" i="23"/>
  <c r="B17" i="23"/>
  <c r="D17" i="23"/>
  <c r="B13" i="23"/>
  <c r="D13" i="23"/>
  <c r="B9" i="23"/>
  <c r="D9" i="23"/>
  <c r="B5" i="23"/>
  <c r="D5" i="23"/>
  <c r="E18" i="2"/>
  <c r="D18" i="2"/>
  <c r="C18" i="2"/>
  <c r="D21" i="22"/>
  <c r="D20" i="22"/>
  <c r="D19" i="22"/>
  <c r="D17" i="22"/>
  <c r="D16" i="22"/>
  <c r="D15" i="22"/>
  <c r="D13" i="22"/>
  <c r="D12" i="22"/>
  <c r="D11" i="22"/>
  <c r="D9" i="22"/>
  <c r="D8" i="22"/>
  <c r="D7" i="22"/>
  <c r="D10" i="22" s="1"/>
  <c r="D5" i="22"/>
  <c r="D4" i="22"/>
  <c r="D3" i="22"/>
  <c r="D2" i="22"/>
  <c r="B6" i="22"/>
  <c r="B22" i="22"/>
  <c r="D22" i="22"/>
  <c r="B18" i="22"/>
  <c r="B14" i="22"/>
  <c r="B10" i="22"/>
  <c r="E17" i="2"/>
  <c r="D17" i="2"/>
  <c r="C17" i="2"/>
  <c r="D20" i="21"/>
  <c r="D19" i="21"/>
  <c r="D18" i="21"/>
  <c r="D16" i="21"/>
  <c r="D15" i="21"/>
  <c r="D14" i="21"/>
  <c r="D12" i="21"/>
  <c r="D11" i="21"/>
  <c r="D10" i="21"/>
  <c r="D8" i="21"/>
  <c r="D7" i="21"/>
  <c r="D6" i="21"/>
  <c r="D4" i="21"/>
  <c r="D3" i="21"/>
  <c r="D2" i="21"/>
  <c r="D36" i="24" l="1"/>
  <c r="C36" i="24" s="1"/>
  <c r="B22" i="23"/>
  <c r="D22" i="23"/>
  <c r="D18" i="22"/>
  <c r="D6" i="22"/>
  <c r="D14" i="22"/>
  <c r="B23" i="22"/>
  <c r="E16" i="2"/>
  <c r="D16" i="2"/>
  <c r="C16" i="2"/>
  <c r="D20" i="20"/>
  <c r="D19" i="20"/>
  <c r="D18" i="20"/>
  <c r="D16" i="20"/>
  <c r="D15" i="20"/>
  <c r="D14" i="20"/>
  <c r="D12" i="20"/>
  <c r="D11" i="20"/>
  <c r="D10" i="20"/>
  <c r="D8" i="20"/>
  <c r="D7" i="20"/>
  <c r="D6" i="20"/>
  <c r="D4" i="20"/>
  <c r="D3" i="20"/>
  <c r="D2" i="20"/>
  <c r="C22" i="23" l="1"/>
  <c r="D23" i="22"/>
  <c r="C23" i="22" s="1"/>
  <c r="B21" i="21"/>
  <c r="B17" i="21"/>
  <c r="D17" i="21"/>
  <c r="B13" i="21"/>
  <c r="D13" i="21"/>
  <c r="B9" i="21"/>
  <c r="D9" i="21"/>
  <c r="B5" i="21"/>
  <c r="D5" i="21"/>
  <c r="B21" i="20"/>
  <c r="B17" i="20"/>
  <c r="D17" i="20"/>
  <c r="B13" i="20"/>
  <c r="D13" i="20"/>
  <c r="B9" i="20"/>
  <c r="D9" i="20"/>
  <c r="B5" i="20"/>
  <c r="D5" i="20"/>
  <c r="E15" i="2"/>
  <c r="D15" i="2"/>
  <c r="C15" i="2"/>
  <c r="D20" i="19"/>
  <c r="D19" i="19"/>
  <c r="D18" i="19"/>
  <c r="D16" i="19"/>
  <c r="D15" i="19"/>
  <c r="D14" i="19"/>
  <c r="D12" i="19"/>
  <c r="D11" i="19"/>
  <c r="D10" i="19"/>
  <c r="D8" i="19"/>
  <c r="D7" i="19"/>
  <c r="D6" i="19"/>
  <c r="D9" i="19" s="1"/>
  <c r="D4" i="19"/>
  <c r="D3" i="19"/>
  <c r="D2" i="19"/>
  <c r="B21" i="19"/>
  <c r="B17" i="19"/>
  <c r="B13" i="19"/>
  <c r="B9" i="19"/>
  <c r="B5" i="19"/>
  <c r="E14" i="2"/>
  <c r="D14" i="2"/>
  <c r="C14" i="2"/>
  <c r="D21" i="21" l="1"/>
  <c r="D22" i="21" s="1"/>
  <c r="B22" i="21"/>
  <c r="B22" i="20"/>
  <c r="D21" i="20"/>
  <c r="D22" i="20" s="1"/>
  <c r="C22" i="20" s="1"/>
  <c r="D21" i="19"/>
  <c r="D17" i="19"/>
  <c r="D5" i="19"/>
  <c r="B22" i="19"/>
  <c r="D13" i="19"/>
  <c r="D20" i="18"/>
  <c r="D19" i="18"/>
  <c r="D18" i="18"/>
  <c r="D16" i="18"/>
  <c r="D15" i="18"/>
  <c r="D14" i="18"/>
  <c r="D17" i="18" s="1"/>
  <c r="D12" i="18"/>
  <c r="D11" i="18"/>
  <c r="D10" i="18"/>
  <c r="D13" i="18" s="1"/>
  <c r="D8" i="18"/>
  <c r="D9" i="18" s="1"/>
  <c r="D7" i="18"/>
  <c r="D6" i="18"/>
  <c r="D4" i="18"/>
  <c r="D3" i="18"/>
  <c r="D2" i="18"/>
  <c r="B21" i="18"/>
  <c r="B17" i="18"/>
  <c r="B13" i="18"/>
  <c r="B9" i="18"/>
  <c r="B5" i="18"/>
  <c r="E13" i="2"/>
  <c r="D13" i="2"/>
  <c r="C13" i="2"/>
  <c r="D20" i="17"/>
  <c r="D19" i="17"/>
  <c r="D18" i="17"/>
  <c r="D21" i="17" s="1"/>
  <c r="D16" i="17"/>
  <c r="D15" i="17"/>
  <c r="D14" i="17"/>
  <c r="D12" i="17"/>
  <c r="D11" i="17"/>
  <c r="D10" i="17"/>
  <c r="D8" i="17"/>
  <c r="D7" i="17"/>
  <c r="D6" i="17"/>
  <c r="D4" i="17"/>
  <c r="D3" i="17"/>
  <c r="D2" i="17"/>
  <c r="B21" i="17"/>
  <c r="B17" i="17"/>
  <c r="B13" i="17"/>
  <c r="B9" i="17"/>
  <c r="B5" i="17"/>
  <c r="E12" i="2"/>
  <c r="D12" i="2"/>
  <c r="C12" i="2"/>
  <c r="D20" i="16"/>
  <c r="D19" i="16"/>
  <c r="D18" i="16"/>
  <c r="D21" i="16" s="1"/>
  <c r="D16" i="16"/>
  <c r="D15" i="16"/>
  <c r="D14" i="16"/>
  <c r="D12" i="16"/>
  <c r="D11" i="16"/>
  <c r="D13" i="16" s="1"/>
  <c r="D10" i="16"/>
  <c r="D8" i="16"/>
  <c r="D7" i="16"/>
  <c r="D6" i="16"/>
  <c r="D4" i="16"/>
  <c r="D3" i="16"/>
  <c r="D2" i="16"/>
  <c r="B21" i="16"/>
  <c r="B17" i="16"/>
  <c r="B13" i="16"/>
  <c r="B9" i="16"/>
  <c r="B5" i="16"/>
  <c r="E11" i="2"/>
  <c r="D11" i="2"/>
  <c r="C11" i="2"/>
  <c r="D20" i="15"/>
  <c r="D19" i="15"/>
  <c r="D18" i="15"/>
  <c r="D21" i="15" s="1"/>
  <c r="D16" i="15"/>
  <c r="D15" i="15"/>
  <c r="D14" i="15"/>
  <c r="D12" i="15"/>
  <c r="D11" i="15"/>
  <c r="D13" i="15" s="1"/>
  <c r="D10" i="15"/>
  <c r="D8" i="15"/>
  <c r="D7" i="15"/>
  <c r="D6" i="15"/>
  <c r="D9" i="15" s="1"/>
  <c r="D4" i="15"/>
  <c r="D3" i="15"/>
  <c r="D2" i="15"/>
  <c r="B21" i="15"/>
  <c r="B17" i="15"/>
  <c r="B13" i="15"/>
  <c r="B9" i="15"/>
  <c r="B5" i="15"/>
  <c r="C22" i="21" l="1"/>
  <c r="D22" i="19"/>
  <c r="C22" i="19" s="1"/>
  <c r="D5" i="18"/>
  <c r="B22" i="18"/>
  <c r="D21" i="18"/>
  <c r="D17" i="17"/>
  <c r="B22" i="17"/>
  <c r="D5" i="17"/>
  <c r="D9" i="17"/>
  <c r="D13" i="17"/>
  <c r="D17" i="16"/>
  <c r="D22" i="16" s="1"/>
  <c r="D9" i="16"/>
  <c r="D5" i="16"/>
  <c r="B22" i="16"/>
  <c r="D17" i="15"/>
  <c r="B22" i="15"/>
  <c r="D5" i="15"/>
  <c r="E10" i="2"/>
  <c r="D10" i="2"/>
  <c r="C10" i="2"/>
  <c r="D20" i="14"/>
  <c r="D19" i="14"/>
  <c r="D18" i="14"/>
  <c r="D21" i="14" s="1"/>
  <c r="D16" i="14"/>
  <c r="D15" i="14"/>
  <c r="D14" i="14"/>
  <c r="D12" i="14"/>
  <c r="D11" i="14"/>
  <c r="D13" i="14" s="1"/>
  <c r="D10" i="14"/>
  <c r="D8" i="14"/>
  <c r="D7" i="14"/>
  <c r="D6" i="14"/>
  <c r="D9" i="14" s="1"/>
  <c r="D4" i="14"/>
  <c r="D3" i="14"/>
  <c r="D2" i="14"/>
  <c r="B21" i="14"/>
  <c r="B17" i="14"/>
  <c r="B13" i="14"/>
  <c r="B9" i="14"/>
  <c r="B5" i="14"/>
  <c r="D22" i="18" l="1"/>
  <c r="C22" i="18" s="1"/>
  <c r="D22" i="17"/>
  <c r="C22" i="17" s="1"/>
  <c r="C22" i="16"/>
  <c r="D22" i="15"/>
  <c r="C22" i="15"/>
  <c r="D17" i="14"/>
  <c r="B22" i="14"/>
  <c r="D5" i="14"/>
  <c r="E9" i="2"/>
  <c r="D9" i="2"/>
  <c r="C9" i="2"/>
  <c r="B11" i="13"/>
  <c r="B15" i="13"/>
  <c r="B19" i="13"/>
  <c r="B23" i="13"/>
  <c r="B7" i="13"/>
  <c r="D22" i="13"/>
  <c r="D21" i="13"/>
  <c r="D20" i="13"/>
  <c r="D23" i="13" s="1"/>
  <c r="D18" i="13"/>
  <c r="D17" i="13"/>
  <c r="D16" i="13"/>
  <c r="D14" i="13"/>
  <c r="D13" i="13"/>
  <c r="D12" i="13"/>
  <c r="D10" i="13"/>
  <c r="D9" i="13"/>
  <c r="D8" i="13"/>
  <c r="D6" i="13"/>
  <c r="D5" i="13"/>
  <c r="D4" i="13"/>
  <c r="D7" i="13" s="1"/>
  <c r="D3" i="13"/>
  <c r="D2" i="13"/>
  <c r="D22" i="14" l="1"/>
  <c r="C22" i="14" s="1"/>
  <c r="D19" i="13"/>
  <c r="D15" i="13"/>
  <c r="D11" i="13"/>
  <c r="D24" i="13" s="1"/>
  <c r="E8" i="2"/>
  <c r="D8" i="2"/>
  <c r="C8" i="2"/>
  <c r="C29" i="11"/>
  <c r="B29" i="11"/>
  <c r="D27" i="11"/>
  <c r="D26" i="11"/>
  <c r="D25" i="11"/>
  <c r="D24" i="11"/>
  <c r="D22" i="11"/>
  <c r="D21" i="11"/>
  <c r="D20" i="11"/>
  <c r="D18" i="11"/>
  <c r="D17" i="11"/>
  <c r="D16" i="11"/>
  <c r="D15" i="11"/>
  <c r="D13" i="11"/>
  <c r="D12" i="11"/>
  <c r="D11" i="11"/>
  <c r="D10" i="11"/>
  <c r="D9" i="11"/>
  <c r="D7" i="11"/>
  <c r="D6" i="11"/>
  <c r="D5" i="11"/>
  <c r="D4" i="11"/>
  <c r="D3" i="11"/>
  <c r="D2" i="11"/>
  <c r="B28" i="11"/>
  <c r="B23" i="11"/>
  <c r="B19" i="11"/>
  <c r="B14" i="11"/>
  <c r="B8" i="11"/>
  <c r="E7" i="2"/>
  <c r="D7" i="2"/>
  <c r="C7" i="2"/>
  <c r="D8" i="9"/>
  <c r="D13" i="9"/>
  <c r="C13" i="9" s="1"/>
  <c r="D12" i="9"/>
  <c r="D4" i="9"/>
  <c r="B13" i="9"/>
  <c r="B12" i="9"/>
  <c r="B8" i="9"/>
  <c r="B4" i="9"/>
  <c r="D10" i="9"/>
  <c r="D11" i="9"/>
  <c r="D5" i="9"/>
  <c r="D6" i="9"/>
  <c r="D7" i="9"/>
  <c r="D2" i="9"/>
  <c r="D3" i="9"/>
  <c r="D9" i="9"/>
  <c r="E6" i="2"/>
  <c r="D6" i="2"/>
  <c r="C6" i="2"/>
  <c r="D22" i="7"/>
  <c r="D18" i="7"/>
  <c r="D14" i="7"/>
  <c r="D10" i="7"/>
  <c r="D4" i="7"/>
  <c r="D3" i="7"/>
  <c r="D5" i="7"/>
  <c r="D6" i="7"/>
  <c r="D7" i="7"/>
  <c r="D8" i="7"/>
  <c r="D9" i="7"/>
  <c r="D11" i="7"/>
  <c r="D12" i="7"/>
  <c r="D13" i="7"/>
  <c r="D15" i="7"/>
  <c r="D16" i="7"/>
  <c r="D17" i="7"/>
  <c r="D19" i="7"/>
  <c r="D20" i="7"/>
  <c r="D21" i="7"/>
  <c r="D2" i="7"/>
  <c r="B22" i="7"/>
  <c r="B18" i="7"/>
  <c r="B14" i="7"/>
  <c r="B10" i="7"/>
  <c r="B4" i="7"/>
  <c r="B24" i="13" l="1"/>
  <c r="C24" i="13" s="1"/>
  <c r="D28" i="11"/>
  <c r="D8" i="11"/>
  <c r="D14" i="11"/>
  <c r="D19" i="11"/>
  <c r="D23" i="11"/>
  <c r="E5" i="2"/>
  <c r="D5" i="2"/>
  <c r="C5" i="2"/>
  <c r="D16" i="6"/>
  <c r="D15" i="6"/>
  <c r="D10" i="6"/>
  <c r="D14" i="6"/>
  <c r="D13" i="6"/>
  <c r="D12" i="6"/>
  <c r="D11" i="6"/>
  <c r="D9" i="6"/>
  <c r="D7" i="6"/>
  <c r="D6" i="6"/>
  <c r="D4" i="6"/>
  <c r="D2" i="6"/>
  <c r="B10" i="6"/>
  <c r="B8" i="6"/>
  <c r="B15" i="6"/>
  <c r="B5" i="6"/>
  <c r="B3" i="6"/>
  <c r="D29" i="11" l="1"/>
  <c r="B23" i="7"/>
  <c r="B16" i="6"/>
  <c r="E3" i="2"/>
  <c r="E2" i="2"/>
  <c r="D3" i="2"/>
  <c r="D2" i="2"/>
  <c r="D20" i="4"/>
  <c r="D21" i="4"/>
  <c r="D22" i="4"/>
  <c r="D23" i="4"/>
  <c r="D24" i="4"/>
  <c r="D19" i="4"/>
  <c r="D25" i="4" s="1"/>
  <c r="D15" i="4"/>
  <c r="D16" i="4"/>
  <c r="D17" i="4"/>
  <c r="D14" i="4"/>
  <c r="D18" i="4" s="1"/>
  <c r="D9" i="4"/>
  <c r="D10" i="4"/>
  <c r="D11" i="4"/>
  <c r="D12" i="4"/>
  <c r="D8" i="4"/>
  <c r="D3" i="4"/>
  <c r="D4" i="4"/>
  <c r="D5" i="4"/>
  <c r="D6" i="4"/>
  <c r="D2" i="4"/>
  <c r="B25" i="4"/>
  <c r="B18" i="4"/>
  <c r="B13" i="4"/>
  <c r="B7" i="4"/>
  <c r="F2" i="2" l="1"/>
  <c r="F3" i="2"/>
  <c r="D23" i="7"/>
  <c r="C23" i="7" s="1"/>
  <c r="D8" i="6"/>
  <c r="D5" i="6"/>
  <c r="D3" i="6"/>
  <c r="B26" i="4"/>
  <c r="C4" i="2" s="1"/>
  <c r="D7" i="4"/>
  <c r="D13" i="4"/>
  <c r="D26" i="4"/>
  <c r="B22" i="5"/>
  <c r="D21" i="5"/>
  <c r="D20" i="5"/>
  <c r="D19" i="5"/>
  <c r="D18" i="5"/>
  <c r="D22" i="5" s="1"/>
  <c r="B17" i="5"/>
  <c r="D16" i="5"/>
  <c r="D15" i="5"/>
  <c r="D14" i="5"/>
  <c r="D17" i="5" s="1"/>
  <c r="B13" i="5"/>
  <c r="D12" i="5"/>
  <c r="D11" i="5"/>
  <c r="D10" i="5"/>
  <c r="D13" i="5" s="1"/>
  <c r="B9" i="5"/>
  <c r="B23" i="5" s="1"/>
  <c r="D8" i="5"/>
  <c r="D7" i="5"/>
  <c r="D6" i="5"/>
  <c r="D9" i="5" s="1"/>
  <c r="B5" i="5"/>
  <c r="D4" i="5"/>
  <c r="D3" i="5"/>
  <c r="D2" i="5"/>
  <c r="D5" i="5" s="1"/>
  <c r="D23" i="5" s="1"/>
  <c r="D38" i="1"/>
  <c r="C38" i="1"/>
  <c r="C2" i="2"/>
  <c r="C30" i="2" s="1"/>
  <c r="B38" i="1"/>
  <c r="D37" i="1"/>
  <c r="B37" i="1"/>
  <c r="D31" i="1"/>
  <c r="B31" i="1"/>
  <c r="D26" i="1"/>
  <c r="B26" i="1"/>
  <c r="D21" i="1"/>
  <c r="B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7" i="1"/>
  <c r="D28" i="1"/>
  <c r="D29" i="1"/>
  <c r="D30" i="1"/>
  <c r="D32" i="1"/>
  <c r="D33" i="1"/>
  <c r="D34" i="1"/>
  <c r="D35" i="1"/>
  <c r="D36" i="1"/>
  <c r="D2" i="1"/>
  <c r="C16" i="6" l="1"/>
  <c r="C26" i="4"/>
  <c r="D4" i="2" s="1"/>
  <c r="E4" i="2"/>
  <c r="E30" i="2" s="1"/>
  <c r="C23" i="5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</calcChain>
</file>

<file path=xl/sharedStrings.xml><?xml version="1.0" encoding="utf-8"?>
<sst xmlns="http://schemas.openxmlformats.org/spreadsheetml/2006/main" count="1577" uniqueCount="482">
  <si>
    <t>07.05.2024 12:20:26</t>
  </si>
  <si>
    <t>EUR</t>
  </si>
  <si>
    <t>XETS</t>
  </si>
  <si>
    <t>07.05.2024 12:20:40</t>
  </si>
  <si>
    <t>07.05.2024 12:28:30</t>
  </si>
  <si>
    <t>07.05.2024 12:32:47</t>
  </si>
  <si>
    <t>07.05.2024 12:34:00</t>
  </si>
  <si>
    <t>07.05.2024 12:40:06</t>
  </si>
  <si>
    <t>07.05.2024 12:40:42</t>
  </si>
  <si>
    <t>07.05.2024 12:47:29</t>
  </si>
  <si>
    <t>07.05.2024 17:36:09</t>
  </si>
  <si>
    <t>08.05.2024 09:55:49</t>
  </si>
  <si>
    <t>08.05.2024 10:35:49</t>
  </si>
  <si>
    <t>08.05.2024 11:29:26</t>
  </si>
  <si>
    <t>08.05.2024 17:36:21</t>
  </si>
  <si>
    <t>09.05.2024 09:37:16</t>
  </si>
  <si>
    <t>09.05.2024 10:59:21</t>
  </si>
  <si>
    <t>09.05.2024 11:44:21</t>
  </si>
  <si>
    <t>10.05.2024 09:43:32</t>
  </si>
  <si>
    <t>10.05.2024 10:20:07</t>
  </si>
  <si>
    <t>10.05.2024 11:05:10</t>
  </si>
  <si>
    <t>10.05.2024 11:22:40</t>
  </si>
  <si>
    <t>10.05.2024 14:57:05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</si>
  <si>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</si>
  <si>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</si>
  <si>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</si>
  <si>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</si>
  <si>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</si>
  <si>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</si>
  <si>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Kaufpreis in Euro</t>
  </si>
  <si>
    <t>Aggregiertes Volumen</t>
  </si>
  <si>
    <t>Anzahl Aktien</t>
  </si>
  <si>
    <t>07.-10.05.24</t>
  </si>
  <si>
    <t>13.-17.05.24</t>
  </si>
  <si>
    <t>13.05.2024 09:05:12</t>
  </si>
  <si>
    <t>13.05.2024 11:22:09</t>
  </si>
  <si>
    <t>13.05.2024 17:36:27</t>
  </si>
  <si>
    <t>14.05.2024 09:15:03</t>
  </si>
  <si>
    <t>14.05.2024 12:18:53</t>
  </si>
  <si>
    <t>14.05.2024 14:27:11</t>
  </si>
  <si>
    <t>15.05.2024 10:44:44</t>
  </si>
  <si>
    <t>15.05.2024 10:50:53</t>
  </si>
  <si>
    <t>15.05.2024 15:26:26</t>
  </si>
  <si>
    <t>16.05.2024 09:09:10</t>
  </si>
  <si>
    <t>16.05.2024 10:34:52</t>
  </si>
  <si>
    <t>16.05.2024 13:13:05</t>
  </si>
  <si>
    <t>17.05.2024 09:15:39</t>
  </si>
  <si>
    <t>17.05.2024 12:03:48</t>
  </si>
  <si>
    <t>17.05.2024 15:26:48</t>
  </si>
  <si>
    <t>17.05.2024 17:36:02</t>
  </si>
  <si>
    <t>KW 19</t>
  </si>
  <si>
    <t>KW 20</t>
  </si>
  <si>
    <t>21.05.2024 09:26:15</t>
  </si>
  <si>
    <t>21.05.2024 11:23:58</t>
  </si>
  <si>
    <t>21.05.2024 12:06:24</t>
  </si>
  <si>
    <t>21.05.2024 13:37:16</t>
  </si>
  <si>
    <t>21.05.2024 16:51:53</t>
  </si>
  <si>
    <t>22.05.2024 14:07:43</t>
  </si>
  <si>
    <t>22.05.2024 14:07:55</t>
  </si>
  <si>
    <t>22.05.2024 15:47:10</t>
  </si>
  <si>
    <t>22.05.2024 16:09:39</t>
  </si>
  <si>
    <t>23.05.2024 09:22:23</t>
  </si>
  <si>
    <t>23.05.2024 10:36:06</t>
  </si>
  <si>
    <t>23.05.2024 11:39:08</t>
  </si>
  <si>
    <t>23.05.2024 17:02:12</t>
  </si>
  <si>
    <t>24.05.2024 09:17:37</t>
  </si>
  <si>
    <t>24.05.2024 11:29:53</t>
  </si>
  <si>
    <t>24.05.2024 12:57:32</t>
  </si>
  <si>
    <t>24.05.2024 16:00:31</t>
  </si>
  <si>
    <t>24.05.2024 16:32:02</t>
  </si>
  <si>
    <t>24.05.2024 16:32:08</t>
  </si>
  <si>
    <t>KW</t>
  </si>
  <si>
    <t>20.-24.05.24</t>
  </si>
  <si>
    <t>Total</t>
  </si>
  <si>
    <t>27.-31.05.24</t>
  </si>
  <si>
    <t>27.05.2024  09:02:29</t>
  </si>
  <si>
    <t>40,10</t>
  </si>
  <si>
    <t>28.05.2024  13:17:08</t>
  </si>
  <si>
    <t>29.05.2024  13:54:58</t>
  </si>
  <si>
    <t>29.05.2024  14:03:19</t>
  </si>
  <si>
    <t>30.05.2024  09:02:07</t>
  </si>
  <si>
    <t>31.05.2024 11:36:39</t>
  </si>
  <si>
    <t>31.05.2024 16:13:11</t>
  </si>
  <si>
    <t>31.05.2024 16:19:36</t>
  </si>
  <si>
    <t>31.05.2024 16:51:45</t>
  </si>
  <si>
    <t>KW 21</t>
  </si>
  <si>
    <t>KW 22</t>
  </si>
  <si>
    <t>KW 23</t>
  </si>
  <si>
    <t>03.06.2024  15:06:41</t>
  </si>
  <si>
    <t>03.06.2024  16:21:07</t>
  </si>
  <si>
    <t>04.06.2024  09:19:10</t>
  </si>
  <si>
    <t>04.06.2024  09:41:25</t>
  </si>
  <si>
    <t>04.06.2024  10:40:03</t>
  </si>
  <si>
    <t>04.06.2024  10:53:49</t>
  </si>
  <si>
    <t>04.06.2024  12:07:48</t>
  </si>
  <si>
    <t>05.06.2024  09:02:20</t>
  </si>
  <si>
    <t>05.06.2024  10:59:43</t>
  </si>
  <si>
    <t>05.06.2024  11:38:12</t>
  </si>
  <si>
    <t>06.06.2024  09:02:00</t>
  </si>
  <si>
    <t>06.06.2024  09:07:41</t>
  </si>
  <si>
    <t>06.06.2024  13:17:05</t>
  </si>
  <si>
    <t>07.06.2024  09:02:23</t>
  </si>
  <si>
    <t>07.06.2024  11:33:53</t>
  </si>
  <si>
    <t>07.06.2024  11:38:13</t>
  </si>
  <si>
    <t>03.-07.06.24</t>
  </si>
  <si>
    <t>10.-12.06.24</t>
  </si>
  <si>
    <t>10.06.2024  10:06:13</t>
  </si>
  <si>
    <t>10.06.2024  11:35:29</t>
  </si>
  <si>
    <t>11.06.2024  14:54:30</t>
  </si>
  <si>
    <t>11.06.2024  15:47:24</t>
  </si>
  <si>
    <t>11.06.2024  17:36:05</t>
  </si>
  <si>
    <t>12.06.2024  09:42:33</t>
  </si>
  <si>
    <t>12.06.2024  11:42:21</t>
  </si>
  <si>
    <t>12.06.2024  13:17:27</t>
  </si>
  <si>
    <t>KW 24</t>
  </si>
  <si>
    <t>Bei Rückfragen wenden Sie sich gern an Jenni Deffert unter 0621 490 817 19 oder per Mail an deffert@rohstoff.de</t>
  </si>
  <si>
    <t>24.06.2024 09:03:27</t>
  </si>
  <si>
    <t>24.06.2024 10:07:54</t>
  </si>
  <si>
    <t>24.06.2024 10:21:09</t>
  </si>
  <si>
    <t>24.06.2024 11:46:50</t>
  </si>
  <si>
    <t>24.06.2024 14:20:29</t>
  </si>
  <si>
    <t>25.06.2024 09:31:25</t>
  </si>
  <si>
    <t>25.06.2024 09:53:23</t>
  </si>
  <si>
    <t>25.06.2024 11:37:05</t>
  </si>
  <si>
    <t>25.06.2024 14:02:49</t>
  </si>
  <si>
    <t>25.06.2024 16:01:46</t>
  </si>
  <si>
    <t>26.06.2024 09:17:14</t>
  </si>
  <si>
    <t>26.06.2024 10:26:31</t>
  </si>
  <si>
    <t>26.06.2024 14:16:49</t>
  </si>
  <si>
    <t>26.06.2024 16:51:43</t>
  </si>
  <si>
    <t>27.06.2024 09:15:28</t>
  </si>
  <si>
    <t>27.06.2024 12:14:20</t>
  </si>
  <si>
    <t>27.06.2024 15:32:41</t>
  </si>
  <si>
    <t>28.06.2024 09:22:00</t>
  </si>
  <si>
    <t>28.06.2024 10:54:52</t>
  </si>
  <si>
    <t>28.06.2024 12:23:45</t>
  </si>
  <si>
    <t>28.06.2024 15:04:29</t>
  </si>
  <si>
    <t>KW 26</t>
  </si>
  <si>
    <t>24.-28.06.24</t>
  </si>
  <si>
    <t>In der KW 25 wurde das ARP pausiert.</t>
  </si>
  <si>
    <t>KW 27</t>
  </si>
  <si>
    <t>01.07.2024  09:02:17</t>
  </si>
  <si>
    <t>01.07.2024  09:44:55</t>
  </si>
  <si>
    <t>01.07.2024  10:55:53</t>
  </si>
  <si>
    <t>02.07.2024  10:18:45</t>
  </si>
  <si>
    <t>02.07.2024  11:14:15</t>
  </si>
  <si>
    <t>02.07.2024  12:59:21</t>
  </si>
  <si>
    <t>03.07.2024  09:02:13</t>
  </si>
  <si>
    <t>03.07.2024  10:03:24</t>
  </si>
  <si>
    <t>03.07.2024  11:20:18</t>
  </si>
  <si>
    <t>04.07.2024  15:06:07</t>
  </si>
  <si>
    <t>04.07.2024  15:45:01</t>
  </si>
  <si>
    <t>04.07.2024  16:39:03</t>
  </si>
  <si>
    <t>05.07.2024  09:46:12</t>
  </si>
  <si>
    <t>05.07.2024  09:52:47</t>
  </si>
  <si>
    <t>05.07.2024  12:52:01</t>
  </si>
  <si>
    <t>01.-05.07.24</t>
  </si>
  <si>
    <t>08.-12.07.24</t>
  </si>
  <si>
    <t>KW 28</t>
  </si>
  <si>
    <t>08.07.2024  16:03:52</t>
  </si>
  <si>
    <t>08.07.2024  17:27:02</t>
  </si>
  <si>
    <t>08.07.2024  17:36:00</t>
  </si>
  <si>
    <t>09.07.2024  10:09:28</t>
  </si>
  <si>
    <t>09.07.2024  11:34:55</t>
  </si>
  <si>
    <t>09.07.2024  13:17:21</t>
  </si>
  <si>
    <t>10.07.2024  11:15:34</t>
  </si>
  <si>
    <t>10.07.2024  13:26:34</t>
  </si>
  <si>
    <t>10.07.2024  15:47:52</t>
  </si>
  <si>
    <t>11.07.2024  09:02:13</t>
  </si>
  <si>
    <t>11.07.2024  09:24:09</t>
  </si>
  <si>
    <t>11.07.2024  10:14:02</t>
  </si>
  <si>
    <t>12.07.2024  09:02:22</t>
  </si>
  <si>
    <t>12.07.2024  09:57:25</t>
  </si>
  <si>
    <t>12.07.2024  10:31:31</t>
  </si>
  <si>
    <t>KW 29</t>
  </si>
  <si>
    <t>15.07.2024  09:47:39</t>
  </si>
  <si>
    <t>15.07.2024  13:17:06</t>
  </si>
  <si>
    <t>15.07.2024  14:00:41</t>
  </si>
  <si>
    <t>16.07.2024  14:01:11</t>
  </si>
  <si>
    <t>16.07.2024  14:02:29</t>
  </si>
  <si>
    <t>16.07.2024  14:18:04</t>
  </si>
  <si>
    <t>17.07.2024  10:07:31</t>
  </si>
  <si>
    <t>17.07.2024  11:02:18</t>
  </si>
  <si>
    <t>17.07.2024  12:35:20</t>
  </si>
  <si>
    <t>18.07.2024  09:50:32</t>
  </si>
  <si>
    <t>18.07.2024  09:50:57</t>
  </si>
  <si>
    <t>18.07.2024  10:57:14</t>
  </si>
  <si>
    <t>19.07.2024  09:07:34</t>
  </si>
  <si>
    <t>19.07.2024  10:47:21</t>
  </si>
  <si>
    <t>19.07.2024  12:42:20</t>
  </si>
  <si>
    <t>15.-19.07.24</t>
  </si>
  <si>
    <t>22.-26.07.24</t>
  </si>
  <si>
    <t>22.07.2024  09:02:05</t>
  </si>
  <si>
    <t>22.07.2024  09:52:56</t>
  </si>
  <si>
    <t>22.07.2024  09:57:07</t>
  </si>
  <si>
    <t>23.07.2024  09:02:09</t>
  </si>
  <si>
    <t>23.07.2024  09:40:01</t>
  </si>
  <si>
    <t>23.07.2024  13:17:09</t>
  </si>
  <si>
    <t>24.07.2024  15:02:20</t>
  </si>
  <si>
    <t>24.07.2024  15:21:06</t>
  </si>
  <si>
    <t>24.07.2024  17:36:12</t>
  </si>
  <si>
    <t>25.07.2024  11:05:56</t>
  </si>
  <si>
    <t>25.07.2024  11:41:11</t>
  </si>
  <si>
    <t>25.07.2024  12:36:05</t>
  </si>
  <si>
    <t>26.07.2024  15:41:50</t>
  </si>
  <si>
    <t>26.07.2024  15:42:06</t>
  </si>
  <si>
    <t>26.07.2024  15:42:24</t>
  </si>
  <si>
    <t>29.07.-02.08.24</t>
  </si>
  <si>
    <t>29.07.2024  14:00:48</t>
  </si>
  <si>
    <t>29.07.2024  15:15:57</t>
  </si>
  <si>
    <t>29.07.2024  15:45:22</t>
  </si>
  <si>
    <t>30.07.2024  09:18:56</t>
  </si>
  <si>
    <t>30.07.2024  12:21:55</t>
  </si>
  <si>
    <t>30.07.2024  14:34:28</t>
  </si>
  <si>
    <t>31.07.2024  13:30:10</t>
  </si>
  <si>
    <t>31.07.2024  14:33:09</t>
  </si>
  <si>
    <t>31.07.2024  15:22:12</t>
  </si>
  <si>
    <t>01.08.2024  11:17:47</t>
  </si>
  <si>
    <t>01.08.2024  13:12:34</t>
  </si>
  <si>
    <t>01.08.2024  14:20:23</t>
  </si>
  <si>
    <t>02.08.2024  09:02:12</t>
  </si>
  <si>
    <t>02.08.2024  13:17:27</t>
  </si>
  <si>
    <t>02.08.2024  15:50:06</t>
  </si>
  <si>
    <t>KW 32</t>
  </si>
  <si>
    <t>KW 31</t>
  </si>
  <si>
    <t>KW 30</t>
  </si>
  <si>
    <t>05.08.2024  09:04:47</t>
  </si>
  <si>
    <t>05.08.2024  09:21:14</t>
  </si>
  <si>
    <t>05.08.2024  09:37:00</t>
  </si>
  <si>
    <t>06.08.2024  11:53:17</t>
  </si>
  <si>
    <t>06.08.2024  13:00:33</t>
  </si>
  <si>
    <t>06.08.2024  17:36:15</t>
  </si>
  <si>
    <t>07.08.2024  09:02:28</t>
  </si>
  <si>
    <t>07.08.2024  09:56:04</t>
  </si>
  <si>
    <t>07.08.2024  09:56:30</t>
  </si>
  <si>
    <t>08.08.2024  09:02:15</t>
  </si>
  <si>
    <t>08.08.2024  09:08:04</t>
  </si>
  <si>
    <t>08.08.2024  13:01:28</t>
  </si>
  <si>
    <t>09.08.2024  09:02:14</t>
  </si>
  <si>
    <t>09.08.2024  09:34:28</t>
  </si>
  <si>
    <t>09.08.2024  10:03:14</t>
  </si>
  <si>
    <t>05.-09.08.24</t>
  </si>
  <si>
    <t>12.-16.08.24</t>
  </si>
  <si>
    <t>KW 33</t>
  </si>
  <si>
    <t>12.08.2024  09:02:06</t>
  </si>
  <si>
    <t>12.08.2024  13:17:27</t>
  </si>
  <si>
    <t>12.08.2024  13:40:26</t>
  </si>
  <si>
    <t>13.08.2024  09:02:24</t>
  </si>
  <si>
    <t>13.08.2024  11:52:25</t>
  </si>
  <si>
    <t>13.08.2024  13:17:02</t>
  </si>
  <si>
    <t>14.08.2024  14:59:48</t>
  </si>
  <si>
    <t>14.08.2024  15:00:18</t>
  </si>
  <si>
    <t>14.08.2024  17:36:01</t>
  </si>
  <si>
    <t>15.08.2024  09:02:04</t>
  </si>
  <si>
    <t>15.08.2024  10:12:27</t>
  </si>
  <si>
    <t>15.08.2024  10:51:27</t>
  </si>
  <si>
    <t>16.08.2024  14:28:56</t>
  </si>
  <si>
    <t>16.08.2024  14:47:23</t>
  </si>
  <si>
    <t>16.08.2024  14:50:37</t>
  </si>
  <si>
    <t>KW 34</t>
  </si>
  <si>
    <t>KW 35</t>
  </si>
  <si>
    <t>19.08.2024  15:00:15</t>
  </si>
  <si>
    <t>19.08.2024  16:43:27</t>
  </si>
  <si>
    <t>19.08.2024  17:36:02</t>
  </si>
  <si>
    <t>20.08.2024  09:04:21</t>
  </si>
  <si>
    <t>20.08.2024  09:30:00</t>
  </si>
  <si>
    <t>20.08.2024  10:51:00</t>
  </si>
  <si>
    <t>21.08.2024  09:02:07</t>
  </si>
  <si>
    <t>21.08.2024  12:00:22</t>
  </si>
  <si>
    <t>21.08.2024  15:38:08</t>
  </si>
  <si>
    <t>22.08.2024  09:02:29</t>
  </si>
  <si>
    <t>22.08.2024  12:41:08</t>
  </si>
  <si>
    <t>22.08.2024  13:17:28</t>
  </si>
  <si>
    <t>23.08.2024  09:02:07</t>
  </si>
  <si>
    <t>23.08.2024  09:57:45</t>
  </si>
  <si>
    <t>23.08.2024  10:01:17</t>
  </si>
  <si>
    <t>19.-23.08.24</t>
  </si>
  <si>
    <t>26.08.2024  09:02:27</t>
  </si>
  <si>
    <t>26.08.2024  10:44:09</t>
  </si>
  <si>
    <t>26.08.2024  10:57:08</t>
  </si>
  <si>
    <t>27.08.2024  15:36:44</t>
  </si>
  <si>
    <t>27.08.2024  15:49:09</t>
  </si>
  <si>
    <t>27.08.2024  16:13:44</t>
  </si>
  <si>
    <t>28.08.2024  13:52:57</t>
  </si>
  <si>
    <t>28.08.2024  14:00:50</t>
  </si>
  <si>
    <t>28.08.2024  17:36:09</t>
  </si>
  <si>
    <t>29.08.2024  09:44:47</t>
  </si>
  <si>
    <t>29.08.2024  12:35:31</t>
  </si>
  <si>
    <t>29.08.2024  13:17:17</t>
  </si>
  <si>
    <t>30.08.2024  09:02:00</t>
  </si>
  <si>
    <t>30.08.2024  10:49:41</t>
  </si>
  <si>
    <t>30.08.2024  13:17:27</t>
  </si>
  <si>
    <t>26.-30.08.24</t>
  </si>
  <si>
    <t>KW 36</t>
  </si>
  <si>
    <t>02.09.2024  09:02:20</t>
  </si>
  <si>
    <t>02.09.2024  13:17:13</t>
  </si>
  <si>
    <t>03.09.2024  09:02:11</t>
  </si>
  <si>
    <t>03.09.2024  11:19:47</t>
  </si>
  <si>
    <t>03.09.2024  12:05:47</t>
  </si>
  <si>
    <t>04.09.2024  13:18:14</t>
  </si>
  <si>
    <t>04.09.2024  16:03:59</t>
  </si>
  <si>
    <t>04.09.2024  16:09:10</t>
  </si>
  <si>
    <t>05.09.2024  09:28:03</t>
  </si>
  <si>
    <t>05.09.2024  09:44:57</t>
  </si>
  <si>
    <t>05.09.2024  10:46:19</t>
  </si>
  <si>
    <t>06.09.2024  09:02:16</t>
  </si>
  <si>
    <t>06.09.2024  11:11:58</t>
  </si>
  <si>
    <t>06.09.2024  16:53:50</t>
  </si>
  <si>
    <t>02.-06.09.24</t>
  </si>
  <si>
    <t>KW 37</t>
  </si>
  <si>
    <t>09.09.2024  09:20:12</t>
  </si>
  <si>
    <t>09.09.2024  12:21:51</t>
  </si>
  <si>
    <t>09.09.2024  14:30:23</t>
  </si>
  <si>
    <t>10.09.2024  14:56:49</t>
  </si>
  <si>
    <t>10.09.2024  15:05:29</t>
  </si>
  <si>
    <t>10.09.2024  15:22:01</t>
  </si>
  <si>
    <t>11.09.2024  14:44:30</t>
  </si>
  <si>
    <t>11.09.2024  15:28:07</t>
  </si>
  <si>
    <t>11.09.2024  15:51:43</t>
  </si>
  <si>
    <t>12.09.2024  13:17:15</t>
  </si>
  <si>
    <t>12.09.2024  14:59:48</t>
  </si>
  <si>
    <t>12.09.2024  15:53:24</t>
  </si>
  <si>
    <t>13.09.2024  11:33:30</t>
  </si>
  <si>
    <t>13.09.2024  13:17:17</t>
  </si>
  <si>
    <t>13.09.2024  14:31:30</t>
  </si>
  <si>
    <t>09.-13.09.24</t>
  </si>
  <si>
    <t>16.-20.09.24</t>
  </si>
  <si>
    <t>KW 38</t>
  </si>
  <si>
    <t>16.09.2024 09:27:25</t>
  </si>
  <si>
    <t>16.09.2024 10:37:40</t>
  </si>
  <si>
    <t>16.09.2024 11:35:21</t>
  </si>
  <si>
    <t>16.09.2024 13:09:36</t>
  </si>
  <si>
    <t>16.09.2024 16:14:56</t>
  </si>
  <si>
    <t>16.09.2024 16:31:29</t>
  </si>
  <si>
    <t>17.09.2024 09:03:18</t>
  </si>
  <si>
    <t>17.09.2024 09:04:22</t>
  </si>
  <si>
    <t>17.09.2024 10:38:46</t>
  </si>
  <si>
    <t>17.09.2024 12:23:32</t>
  </si>
  <si>
    <t>17.09.2024 13:34:44</t>
  </si>
  <si>
    <t>18.09.2024 09:05:21</t>
  </si>
  <si>
    <t>18.09.2024 11:41:28</t>
  </si>
  <si>
    <t>18.09.2024 13:04:46</t>
  </si>
  <si>
    <t>18.09.2024 14:22:44</t>
  </si>
  <si>
    <t>19.09.2024 09:52:40</t>
  </si>
  <si>
    <t>19.09.2024 12:08:10</t>
  </si>
  <si>
    <t>19.09.2024 13:20:00</t>
  </si>
  <si>
    <t>20.09.2024 10:30:27</t>
  </si>
  <si>
    <t>20.09.2024 10:31:25</t>
  </si>
  <si>
    <t>20.09.2024 10:32:59</t>
  </si>
  <si>
    <t>20.09.2024 10:37:27</t>
  </si>
  <si>
    <t>20.09.2024 11:26:56</t>
  </si>
  <si>
    <t>20.09.2024 11:39:38</t>
  </si>
  <si>
    <t>23.-27.09.24</t>
  </si>
  <si>
    <t>30.09.-04.10.24</t>
  </si>
  <si>
    <t>KW 40</t>
  </si>
  <si>
    <t>KW 39</t>
  </si>
  <si>
    <t>24.09.2024 15:58:34</t>
  </si>
  <si>
    <t>24.09.2024 16:50:54</t>
  </si>
  <si>
    <t>24.09.2024 16:09:32</t>
  </si>
  <si>
    <t>24.09.2024 16:51:31</t>
  </si>
  <si>
    <t>24.09.2024 17:00:13</t>
  </si>
  <si>
    <t>24.09.2024 17:18:25</t>
  </si>
  <si>
    <t>25.09.2024 09:20:09</t>
  </si>
  <si>
    <t>25.09.2024 09:59:25</t>
  </si>
  <si>
    <t>25.09.2024 10:56:52</t>
  </si>
  <si>
    <t>25.09.2024 14:27:05</t>
  </si>
  <si>
    <t>26.09.2024 09:36:07</t>
  </si>
  <si>
    <t>26.09.2024 09:36:15</t>
  </si>
  <si>
    <t>26.09.2024 10:06:51</t>
  </si>
  <si>
    <t>26.09.2024 10:19:26</t>
  </si>
  <si>
    <t>26.09.2024 10:39:27</t>
  </si>
  <si>
    <t>26.09.2024 11:01:54</t>
  </si>
  <si>
    <t>26.09.2024 11:25:09</t>
  </si>
  <si>
    <t>27.09.2024 14:55:33</t>
  </si>
  <si>
    <t>27.09.2024 14:55:40</t>
  </si>
  <si>
    <t>27.09.2024 15:07:44</t>
  </si>
  <si>
    <t>27.09.2024 15:25:26</t>
  </si>
  <si>
    <t>27.09.2024 15:36:08</t>
  </si>
  <si>
    <t>30.09.2024 16:06:07</t>
  </si>
  <si>
    <t>30.09.2024 16:47:29</t>
  </si>
  <si>
    <t>30.09.2024 16:49:14</t>
  </si>
  <si>
    <t>30.09.2024 17:03:07</t>
  </si>
  <si>
    <t>30.09.2024 17:30:32</t>
  </si>
  <si>
    <t>01.10.2024 09:04:04</t>
  </si>
  <si>
    <t>01.10.2024 10:58:42</t>
  </si>
  <si>
    <t>01.10.2024 12:07:07</t>
  </si>
  <si>
    <t>01.10.2024 13:04:23</t>
  </si>
  <si>
    <t>01.10.2024 14:30:52</t>
  </si>
  <si>
    <t>01.10.2024 15:29:53</t>
  </si>
  <si>
    <t>02.10.2024 13:52:37</t>
  </si>
  <si>
    <t>02.10.2024 14:13:38</t>
  </si>
  <si>
    <t>02.10.2024 15:25:18</t>
  </si>
  <si>
    <t>02.10.2024 17:20:00</t>
  </si>
  <si>
    <t>04.10.2024 10:47:12</t>
  </si>
  <si>
    <t>04.10.2024 12:16:36</t>
  </si>
  <si>
    <t>04.10.2024 12:21:30</t>
  </si>
  <si>
    <t>04.10.2024 13:45:38</t>
  </si>
  <si>
    <t>04.10.2024 16:18:38</t>
  </si>
  <si>
    <t>04.10.2024 16:21:02</t>
  </si>
  <si>
    <t>KW 41</t>
  </si>
  <si>
    <t>07.-11.10.24</t>
  </si>
  <si>
    <t>07.10.2024  09:57:37</t>
  </si>
  <si>
    <t>07.10.2024  10:40:11</t>
  </si>
  <si>
    <t>07.10.2024  12:43:31</t>
  </si>
  <si>
    <t>08.10.2024  10:47:38</t>
  </si>
  <si>
    <t>08.10.2024  10:57:27</t>
  </si>
  <si>
    <t>08.10.2024  11:16:05</t>
  </si>
  <si>
    <t>09.10.2024  14:38:18</t>
  </si>
  <si>
    <t>09.10.2024  16:25:46</t>
  </si>
  <si>
    <t>09.10.2024  17:27:40</t>
  </si>
  <si>
    <t>10.10.2024  15:13:54</t>
  </si>
  <si>
    <t>10.10.2024  16:05:55</t>
  </si>
  <si>
    <t>10.10.2024  16:39:21</t>
  </si>
  <si>
    <t>11.10.2024  10:23:18</t>
  </si>
  <si>
    <t>11.10.2024  13:17:01</t>
  </si>
  <si>
    <t>11.10.2024  15:36:13</t>
  </si>
  <si>
    <t>KW 42</t>
  </si>
  <si>
    <t>14.-18.10.24</t>
  </si>
  <si>
    <t>14.10.2024  09:48:41</t>
  </si>
  <si>
    <t>14.10.2024  09:49:00</t>
  </si>
  <si>
    <t>14.10.2024  09:49:23</t>
  </si>
  <si>
    <t>15.10.2024  14:13:26</t>
  </si>
  <si>
    <t>15.10.2024  17:25:35</t>
  </si>
  <si>
    <t>15.10.2024  17:36:25</t>
  </si>
  <si>
    <t>16.10.2024  13:17:07</t>
  </si>
  <si>
    <t>16.10.2024  15:18:30</t>
  </si>
  <si>
    <t>16.10.2024  17:36:02</t>
  </si>
  <si>
    <t>17.10.2024  10:11:49</t>
  </si>
  <si>
    <t>17.10.2024  13:17:04</t>
  </si>
  <si>
    <t>17.10.2024  17:36:19</t>
  </si>
  <si>
    <t>18.10.2024  09:02:17</t>
  </si>
  <si>
    <t>18.10.2024  13:17:10</t>
  </si>
  <si>
    <t>18.10.2024  13:17:22</t>
  </si>
  <si>
    <t>21.-25.10.24</t>
  </si>
  <si>
    <t>KW 43</t>
  </si>
  <si>
    <t>21.10.2024  09:04:36</t>
  </si>
  <si>
    <t>21.10.2024  09:38:36</t>
  </si>
  <si>
    <t>21.10.2024  09:46:19</t>
  </si>
  <si>
    <t>22.10.2024  12:31:53</t>
  </si>
  <si>
    <t>22.10.2024  13:17:16</t>
  </si>
  <si>
    <t>23.10.2024  15:59:25</t>
  </si>
  <si>
    <t>23.10.2024  16:44:09</t>
  </si>
  <si>
    <t>23.10.2024  17:36:16</t>
  </si>
  <si>
    <t>24.10.2024  12:34:43</t>
  </si>
  <si>
    <t>24.10.2024  12:39:35</t>
  </si>
  <si>
    <t>24.10.2024  13:17:00</t>
  </si>
  <si>
    <t>25.10.2024  13:17:05</t>
  </si>
  <si>
    <t>25.10.2024  17:05:10</t>
  </si>
  <si>
    <t>25.10.2024  17:36:16</t>
  </si>
  <si>
    <t>28.10.-01.11.24</t>
  </si>
  <si>
    <t>KW 44</t>
  </si>
  <si>
    <t>28.10.2024  16:43:30</t>
  </si>
  <si>
    <t>28.10.2024  17:26:47</t>
  </si>
  <si>
    <t>28.10.2024  17:36:16</t>
  </si>
  <si>
    <t>29.10.2024  12:29:53</t>
  </si>
  <si>
    <t>29.10.2024  13:17:23</t>
  </si>
  <si>
    <t>29.10.2024  14:58:50</t>
  </si>
  <si>
    <t>30.10.2024  13:47:26</t>
  </si>
  <si>
    <t>30.10.2024  15:49:40</t>
  </si>
  <si>
    <t>30.10.2024  17:36:06</t>
  </si>
  <si>
    <t>31.10.2024  09:04:36</t>
  </si>
  <si>
    <t>31.10.2024  13:17:19</t>
  </si>
  <si>
    <t>01.11.2024  09:04:29</t>
  </si>
  <si>
    <t>01.11.2024  10:41:28</t>
  </si>
  <si>
    <t>01.11.2024  10:42:57</t>
  </si>
  <si>
    <t>04.-08.11.24</t>
  </si>
  <si>
    <t>KW 45</t>
  </si>
  <si>
    <t>04.11.2024  09:02:27</t>
  </si>
  <si>
    <t>04.11.2024  13:19:34</t>
  </si>
  <si>
    <t>04.11.2024  17:36:00</t>
  </si>
  <si>
    <t>05.11.2024  14:01:57</t>
  </si>
  <si>
    <t>05.11.2024  17:06:27</t>
  </si>
  <si>
    <t>05.11.2024  17:36:05</t>
  </si>
  <si>
    <t>06.11.2024  09:02:11</t>
  </si>
  <si>
    <t>06.11.2024  10:23:53</t>
  </si>
  <si>
    <t>06.11.2024  14:48:21</t>
  </si>
  <si>
    <t>07.11.2024  09:04:39</t>
  </si>
  <si>
    <t>07.11.2024  13:17:02</t>
  </si>
  <si>
    <t>07.11.2024  17:36:15</t>
  </si>
  <si>
    <t>08.11.2024  09:02:22</t>
  </si>
  <si>
    <t>08.11.2024  13:17:04</t>
  </si>
  <si>
    <t>08.11.2024  13:17:41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</si>
</sst>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color rgb="FF0070C0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22" fontId="3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left" vertical="center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30"/>
  <sheetViews>
    <sheetView tabSelected="1" topLeftCell="A14" zoomScale="90" zoomScaleNormal="90" workbookViewId="0">
      <selection activeCell="F28" sqref="F28"/>
    </sheetView>
  </sheetViews>
  <sheetFormatPr baseColWidth="10" defaultColWidth="21" defaultRowHeight="30" customHeight="1" x14ac:dyDescent="0.2"/>
  <cols>
    <col min="1" max="1" width="21" style="25"/>
    <col min="2" max="2" width="21" style="4"/>
    <col min="3" max="3" width="21" style="22"/>
    <col min="4" max="6" width="21" style="3"/>
    <col min="7" max="16384" width="21" style="2"/>
  </cols>
  <sheetData>
    <row r="1" spans="1:7" ht="30" customHeight="1" x14ac:dyDescent="0.2">
      <c r="A1" s="17" t="s">
        <v>71</v>
      </c>
      <c r="B1" s="17" t="s">
        <v>23</v>
      </c>
      <c r="C1" s="24" t="s">
        <v>31</v>
      </c>
      <c r="D1" s="18" t="s">
        <v>27</v>
      </c>
      <c r="E1" s="18" t="s">
        <v>29</v>
      </c>
      <c r="F1" s="18" t="s">
        <v>30</v>
      </c>
      <c r="G1" s="1"/>
    </row>
    <row r="2" spans="1:7" ht="30" customHeight="1" x14ac:dyDescent="0.2">
      <c r="A2" s="25">
        <v>19</v>
      </c>
      <c r="B2" s="4" t="s">
        <v>32</v>
      </c>
      <c r="C2" s="21">
        <f>'KW 19 07.-10.05.24'!B38</f>
        <v>2300</v>
      </c>
      <c r="D2" s="3">
        <f>'KW 19 07.-10.05.24'!C38</f>
        <v>43.441826086956517</v>
      </c>
      <c r="E2" s="3">
        <f>'KW 19 07.-10.05.24'!D38</f>
        <v>99916.2</v>
      </c>
      <c r="F2" s="3">
        <f>E2</f>
        <v>99916.2</v>
      </c>
    </row>
    <row r="3" spans="1:7" ht="30" customHeight="1" x14ac:dyDescent="0.2">
      <c r="A3" s="25">
        <v>20</v>
      </c>
      <c r="B3" s="4" t="s">
        <v>33</v>
      </c>
      <c r="C3" s="21">
        <v>2300</v>
      </c>
      <c r="D3" s="3">
        <f>'KW 20 13.-17.05.24'!C23</f>
        <v>42.488130434782605</v>
      </c>
      <c r="E3" s="3">
        <f>'KW 20 13.-17.05.24'!D23</f>
        <v>97722.7</v>
      </c>
      <c r="F3" s="3">
        <f t="shared" ref="F3:F8" si="0">F2+E3</f>
        <v>197638.9</v>
      </c>
    </row>
    <row r="4" spans="1:7" ht="30" customHeight="1" x14ac:dyDescent="0.2">
      <c r="A4" s="25">
        <v>21</v>
      </c>
      <c r="B4" s="4" t="s">
        <v>72</v>
      </c>
      <c r="C4" s="21">
        <f>'KW 21 20.-24.05.24'!B26</f>
        <v>2400</v>
      </c>
      <c r="D4" s="3">
        <f>'KW 21 20.-24.05.24'!C26</f>
        <v>40.887500000000003</v>
      </c>
      <c r="E4" s="3">
        <f>'KW 21 20.-24.05.24'!D26</f>
        <v>98130</v>
      </c>
      <c r="F4" s="3">
        <f t="shared" si="0"/>
        <v>295768.90000000002</v>
      </c>
    </row>
    <row r="5" spans="1:7" ht="30" customHeight="1" x14ac:dyDescent="0.2">
      <c r="A5" s="25">
        <v>22</v>
      </c>
      <c r="B5" s="4" t="s">
        <v>74</v>
      </c>
      <c r="C5" s="21">
        <f>'KW 22 27.-31.05.24'!B16</f>
        <v>3200</v>
      </c>
      <c r="D5" s="3">
        <f>'KW 22 27.-31.05.24'!C16</f>
        <v>39.464062499999997</v>
      </c>
      <c r="E5" s="3">
        <f>'KW 22 27.-31.05.24'!D16</f>
        <v>126285</v>
      </c>
      <c r="F5" s="3">
        <f t="shared" si="0"/>
        <v>422053.9</v>
      </c>
    </row>
    <row r="6" spans="1:7" ht="30" customHeight="1" x14ac:dyDescent="0.2">
      <c r="A6" s="25">
        <v>23</v>
      </c>
      <c r="B6" s="4" t="s">
        <v>104</v>
      </c>
      <c r="C6" s="21">
        <f>'KW 23 03.-07.06.24'!B23</f>
        <v>3300</v>
      </c>
      <c r="D6" s="3">
        <f>'KW 23 03.-07.06.24'!C23</f>
        <v>38.727272727272727</v>
      </c>
      <c r="E6" s="3">
        <f>'KW 23 03.-07.06.24'!D23</f>
        <v>127800</v>
      </c>
      <c r="F6" s="3">
        <f t="shared" si="0"/>
        <v>549853.9</v>
      </c>
    </row>
    <row r="7" spans="1:7" ht="30" customHeight="1" x14ac:dyDescent="0.2">
      <c r="A7" s="25">
        <v>24</v>
      </c>
      <c r="B7" s="4" t="s">
        <v>105</v>
      </c>
      <c r="C7" s="21">
        <f>'KW 24 10.-12.06.24'!B13</f>
        <v>1900</v>
      </c>
      <c r="D7" s="3">
        <f>'KW 24 10.-12.06.24'!C13</f>
        <v>37.93</v>
      </c>
      <c r="E7" s="3">
        <f>'KW 24 10.-12.06.24'!D13</f>
        <v>72067</v>
      </c>
      <c r="F7" s="3">
        <f t="shared" si="0"/>
        <v>621920.9</v>
      </c>
    </row>
    <row r="8" spans="1:7" ht="30" customHeight="1" x14ac:dyDescent="0.2">
      <c r="A8" s="25">
        <v>26</v>
      </c>
      <c r="B8" s="4" t="s">
        <v>138</v>
      </c>
      <c r="C8" s="21">
        <f>'KW 26 24.-28.06.24'!B29</f>
        <v>3400</v>
      </c>
      <c r="D8" s="3">
        <f>'KW 26 24.-28.06.24'!C29</f>
        <v>37.801470588235297</v>
      </c>
      <c r="E8" s="3">
        <f>'KW 26 24.-28.06.24'!D29</f>
        <v>128525</v>
      </c>
      <c r="F8" s="3">
        <f t="shared" si="0"/>
        <v>750445.9</v>
      </c>
    </row>
    <row r="9" spans="1:7" ht="30" customHeight="1" x14ac:dyDescent="0.2">
      <c r="A9" s="25">
        <v>27</v>
      </c>
      <c r="B9" s="4" t="s">
        <v>156</v>
      </c>
      <c r="C9" s="21">
        <f>'KW 27 01.-05.07.24'!B24</f>
        <v>3300</v>
      </c>
      <c r="D9" s="3">
        <f>'KW 27 01.-05.07.24'!C24</f>
        <v>39.294545454545457</v>
      </c>
      <c r="E9" s="3">
        <f>'KW 27 01.-05.07.24'!D24</f>
        <v>129672</v>
      </c>
      <c r="F9" s="3">
        <f t="shared" ref="F9:F14" si="1">F8+E9</f>
        <v>880117.9</v>
      </c>
    </row>
    <row r="10" spans="1:7" ht="30" customHeight="1" x14ac:dyDescent="0.2">
      <c r="A10" s="25">
        <v>28</v>
      </c>
      <c r="B10" s="4" t="s">
        <v>157</v>
      </c>
      <c r="C10" s="21">
        <f>'KW 28 08.-12.07.24'!B22</f>
        <v>3350</v>
      </c>
      <c r="D10" s="3">
        <f>'KW 28 08.-12.07.24'!C22</f>
        <v>38.741791044776122</v>
      </c>
      <c r="E10" s="3">
        <f>'KW 28 08.-12.07.24'!D22</f>
        <v>129785</v>
      </c>
      <c r="F10" s="3">
        <f t="shared" si="1"/>
        <v>1009902.9</v>
      </c>
    </row>
    <row r="11" spans="1:7" ht="30" customHeight="1" x14ac:dyDescent="0.2">
      <c r="A11" s="25">
        <v>29</v>
      </c>
      <c r="B11" s="4" t="s">
        <v>190</v>
      </c>
      <c r="C11" s="21">
        <f>'KW 29 15.-19.07.24'!B22</f>
        <v>3250</v>
      </c>
      <c r="D11" s="3">
        <f>'KW 29 15.-19.07.24'!C22</f>
        <v>39.635076923076923</v>
      </c>
      <c r="E11" s="3">
        <f>'KW 29 15.-19.07.24'!D22</f>
        <v>128814</v>
      </c>
      <c r="F11" s="3">
        <f t="shared" si="1"/>
        <v>1138716.8999999999</v>
      </c>
    </row>
    <row r="12" spans="1:7" ht="30" customHeight="1" x14ac:dyDescent="0.2">
      <c r="A12" s="25">
        <v>30</v>
      </c>
      <c r="B12" s="4" t="s">
        <v>191</v>
      </c>
      <c r="C12" s="21">
        <f>'KW 30 22.-26.07.24'!B22</f>
        <v>2500</v>
      </c>
      <c r="D12" s="3">
        <f>'KW 30 22.-26.07.24'!C22</f>
        <v>39.930880000000002</v>
      </c>
      <c r="E12" s="3">
        <f>'KW 30 22.-26.07.24'!D22</f>
        <v>99827.199999999997</v>
      </c>
      <c r="F12" s="3">
        <f t="shared" si="1"/>
        <v>1238544.0999999999</v>
      </c>
    </row>
    <row r="13" spans="1:7" ht="30" customHeight="1" x14ac:dyDescent="0.2">
      <c r="A13" s="25">
        <v>31</v>
      </c>
      <c r="B13" s="4" t="s">
        <v>207</v>
      </c>
      <c r="C13" s="21">
        <f>'KW 31 29.07.-02.08.24'!B22</f>
        <v>3300</v>
      </c>
      <c r="D13" s="3">
        <f>'KW 31 29.07.-02.08.24'!C22</f>
        <v>38.747969696969697</v>
      </c>
      <c r="E13" s="3">
        <f>'KW 31 29.07.-02.08.24'!D22</f>
        <v>127868.3</v>
      </c>
      <c r="F13" s="3">
        <f t="shared" si="1"/>
        <v>1366412.4</v>
      </c>
    </row>
    <row r="14" spans="1:7" ht="30" customHeight="1" x14ac:dyDescent="0.2">
      <c r="A14" s="25">
        <v>32</v>
      </c>
      <c r="B14" s="4" t="s">
        <v>241</v>
      </c>
      <c r="C14" s="52">
        <f>'KW 32 05.-09.08.24'!B22</f>
        <v>3500</v>
      </c>
      <c r="D14" s="3">
        <f>'KW 32 05.-09.08.24'!C22</f>
        <v>36.605714285714285</v>
      </c>
      <c r="E14" s="3">
        <f>'KW 32 05.-09.08.24'!D22</f>
        <v>128120</v>
      </c>
      <c r="F14" s="3">
        <f t="shared" si="1"/>
        <v>1494532.4</v>
      </c>
    </row>
    <row r="15" spans="1:7" ht="30" customHeight="1" x14ac:dyDescent="0.2">
      <c r="A15" s="25">
        <v>33</v>
      </c>
      <c r="B15" s="4" t="s">
        <v>242</v>
      </c>
      <c r="C15" s="52">
        <f>'KW 33 12.-16.08.24'!B22</f>
        <v>3400</v>
      </c>
      <c r="D15" s="3">
        <f>'KW 33 12.-16.08.24'!C22</f>
        <v>38.033470588235296</v>
      </c>
      <c r="E15" s="3">
        <f>'KW 33 12.-16.08.24'!D22</f>
        <v>129313.8</v>
      </c>
      <c r="F15" s="3">
        <f>F14+E15</f>
        <v>1623846.2</v>
      </c>
    </row>
    <row r="16" spans="1:7" ht="30" customHeight="1" x14ac:dyDescent="0.2">
      <c r="A16" s="25">
        <v>34</v>
      </c>
      <c r="B16" s="4" t="s">
        <v>276</v>
      </c>
      <c r="C16" s="52">
        <f>'KW 34 19.-23.08.24'!B22</f>
        <v>3400</v>
      </c>
      <c r="D16" s="3">
        <f>'KW 34 19.-23.08.24'!C22</f>
        <v>37.583823529411767</v>
      </c>
      <c r="E16" s="3">
        <f>'KW 34 19.-23.08.24'!D22</f>
        <v>127785</v>
      </c>
      <c r="F16" s="3">
        <f>F15+E16</f>
        <v>1751631.2</v>
      </c>
    </row>
    <row r="17" spans="1:7" ht="30" customHeight="1" x14ac:dyDescent="0.2">
      <c r="A17" s="25">
        <v>35</v>
      </c>
      <c r="B17" s="4" t="s">
        <v>292</v>
      </c>
      <c r="C17" s="52">
        <f>'KW 35 26.-30.08.24'!B22</f>
        <v>3400</v>
      </c>
      <c r="D17" s="3">
        <f>'KW 35 26.-30.08.24'!C22</f>
        <v>37.388735294117652</v>
      </c>
      <c r="E17" s="3">
        <f>'KW 35 26.-30.08.24'!D22</f>
        <v>127121.70000000001</v>
      </c>
      <c r="F17" s="3">
        <f>F16+E17</f>
        <v>1878752.9</v>
      </c>
    </row>
    <row r="18" spans="1:7" ht="30" customHeight="1" x14ac:dyDescent="0.2">
      <c r="A18" s="25">
        <v>36</v>
      </c>
      <c r="B18" s="4" t="s">
        <v>308</v>
      </c>
      <c r="C18" s="52">
        <f>'KW 36 02.-06.09.24'!B23</f>
        <v>3900</v>
      </c>
      <c r="D18" s="3">
        <f>'KW 36 02.-06.09.24'!C23</f>
        <v>36.133461538461539</v>
      </c>
      <c r="E18" s="3">
        <f>'KW 36 02.-06.09.24'!D23</f>
        <v>140920.5</v>
      </c>
      <c r="F18" s="3">
        <f>F17+E18</f>
        <v>2019673.4</v>
      </c>
    </row>
    <row r="19" spans="1:7" ht="30" customHeight="1" x14ac:dyDescent="0.2">
      <c r="A19" s="25">
        <v>37</v>
      </c>
      <c r="B19" s="4" t="s">
        <v>325</v>
      </c>
      <c r="C19" s="52">
        <f>'KW 37 09.-13.09.24'!B22</f>
        <v>4400</v>
      </c>
      <c r="D19" s="3">
        <f>'KW 37 09.-13.09.24'!C22</f>
        <v>33.629545454545458</v>
      </c>
      <c r="E19" s="3">
        <f>'KW 37 09.-13.09.24'!D22</f>
        <v>147970</v>
      </c>
      <c r="F19" s="3">
        <f>E19+F18</f>
        <v>2167643.4</v>
      </c>
    </row>
    <row r="20" spans="1:7" ht="30" customHeight="1" x14ac:dyDescent="0.2">
      <c r="A20" s="25">
        <v>38</v>
      </c>
      <c r="B20" s="4" t="s">
        <v>326</v>
      </c>
      <c r="C20" s="52">
        <f>'KW 38 16.-20.09.24'!B36</f>
        <v>4400</v>
      </c>
      <c r="D20" s="3">
        <f>'KW 38 16.-20.09.24'!C36</f>
        <v>33.517045454545453</v>
      </c>
      <c r="E20" s="3">
        <f>'KW 38 16.-20.09.24'!D36</f>
        <v>147475</v>
      </c>
      <c r="F20" s="3">
        <f t="shared" ref="F20:F25" si="2">F19+E20</f>
        <v>2315118.4</v>
      </c>
    </row>
    <row r="21" spans="1:7" ht="30" customHeight="1" x14ac:dyDescent="0.2">
      <c r="A21" s="25">
        <v>39</v>
      </c>
      <c r="B21" s="4" t="s">
        <v>352</v>
      </c>
      <c r="C21" s="52">
        <f>'KW 39 23.-27.09.24'!B28</f>
        <v>4300</v>
      </c>
      <c r="D21" s="3">
        <f>'KW 39 23.-27.09.24'!C28</f>
        <v>34.752325581395347</v>
      </c>
      <c r="E21" s="3">
        <f>'KW 39 23.-27.09.24'!D28</f>
        <v>149435</v>
      </c>
      <c r="F21" s="3">
        <f t="shared" si="2"/>
        <v>2464553.4</v>
      </c>
    </row>
    <row r="22" spans="1:7" ht="30" customHeight="1" x14ac:dyDescent="0.2">
      <c r="A22" s="25">
        <v>40</v>
      </c>
      <c r="B22" s="4" t="s">
        <v>353</v>
      </c>
      <c r="C22" s="52">
        <f>'KW 40 30.09.-04.10.24'!B28</f>
        <v>4200</v>
      </c>
      <c r="D22" s="3">
        <f>'KW 40 30.09.-04.10.24'!C28</f>
        <v>35.404761904761905</v>
      </c>
      <c r="E22" s="3">
        <f>'KW 40 30.09.-04.10.24'!D28</f>
        <v>148700</v>
      </c>
      <c r="F22" s="3">
        <f t="shared" si="2"/>
        <v>2613253.4</v>
      </c>
    </row>
    <row r="23" spans="1:7" ht="30" customHeight="1" x14ac:dyDescent="0.2">
      <c r="A23" s="25">
        <v>41</v>
      </c>
      <c r="B23" s="4" t="s">
        <v>400</v>
      </c>
      <c r="C23" s="52">
        <f>'KW 41 07.10.-11.10.24'!B22</f>
        <v>3600</v>
      </c>
      <c r="D23" s="3">
        <f>'KW 41 07.10.-11.10.24'!C22</f>
        <v>36.922222222222224</v>
      </c>
      <c r="E23" s="3">
        <f>'KW 41 07.10.-11.10.24'!D22</f>
        <v>132920</v>
      </c>
      <c r="F23" s="3">
        <f t="shared" si="2"/>
        <v>2746173.4</v>
      </c>
    </row>
    <row r="24" spans="1:7" ht="30" customHeight="1" x14ac:dyDescent="0.2">
      <c r="A24" s="25">
        <v>42</v>
      </c>
      <c r="B24" s="4" t="s">
        <v>417</v>
      </c>
      <c r="C24" s="52">
        <f>'KW 42 14.10.-18.10.24'!B22</f>
        <v>3500</v>
      </c>
      <c r="D24" s="3">
        <f>'KW 42 14.10.-18.10.24'!C22</f>
        <v>36.368657142857138</v>
      </c>
      <c r="E24" s="3">
        <f>'KW 42 14.10.-18.10.24'!D22</f>
        <v>127290.29999999999</v>
      </c>
      <c r="F24" s="3">
        <f t="shared" si="2"/>
        <v>2873463.6999999997</v>
      </c>
    </row>
    <row r="25" spans="1:7" ht="30" customHeight="1" x14ac:dyDescent="0.2">
      <c r="A25" s="25">
        <v>43</v>
      </c>
      <c r="B25" s="4" t="s">
        <v>433</v>
      </c>
      <c r="C25" s="52">
        <f>'KW 43 21.10.-25.10.24'!B22</f>
        <v>3600</v>
      </c>
      <c r="D25" s="3">
        <f>'KW 43 21.10.-25.10.24'!C22</f>
        <v>36.198611111111113</v>
      </c>
      <c r="E25" s="3">
        <f>'KW 43 21.10.-25.10.24'!D22</f>
        <v>130315</v>
      </c>
      <c r="F25" s="3">
        <f t="shared" si="2"/>
        <v>3003778.6999999997</v>
      </c>
    </row>
    <row r="26" spans="1:7" ht="30" customHeight="1" x14ac:dyDescent="0.2">
      <c r="A26" s="25">
        <v>44</v>
      </c>
      <c r="B26" s="4" t="s">
        <v>449</v>
      </c>
      <c r="C26" s="52">
        <f>'KW 44 28.10.-01.11.24'!B22</f>
        <v>4300</v>
      </c>
      <c r="D26" s="3">
        <f>'KW 44 28.10.-01.11.24'!C22</f>
        <v>34.461162790697678</v>
      </c>
      <c r="E26" s="3">
        <f>'KW 44 28.10.-01.11.24'!D22</f>
        <v>148183</v>
      </c>
      <c r="F26" s="3">
        <f>F25+E26</f>
        <v>3151961.6999999997</v>
      </c>
    </row>
    <row r="27" spans="1:7" ht="30" customHeight="1" x14ac:dyDescent="0.2">
      <c r="A27" s="25">
        <v>45</v>
      </c>
      <c r="B27" s="4" t="s">
        <v>465</v>
      </c>
      <c r="C27" s="52">
        <f>'KW 45 04.11.-08.11.24'!B22</f>
        <v>6200</v>
      </c>
      <c r="D27" s="3">
        <f>'KW 45 04.11.-08.11.24'!C22</f>
        <v>33.813903225806456</v>
      </c>
      <c r="E27" s="3">
        <f>'KW 45 04.11.-08.11.24'!D22</f>
        <v>209646.2</v>
      </c>
      <c r="F27" s="3">
        <f>F26+E27</f>
        <v>3361607.9</v>
      </c>
    </row>
    <row r="28" spans="1:7" ht="30" customHeight="1" x14ac:dyDescent="0.2">
      <c r="C28" s="52"/>
    </row>
    <row r="29" spans="1:7" ht="30" customHeight="1" x14ac:dyDescent="0.2">
      <c r="A29" s="27"/>
      <c r="B29" s="10"/>
      <c r="C29" s="23"/>
      <c r="D29" s="11"/>
      <c r="E29" s="11"/>
      <c r="F29" s="11"/>
      <c r="G29" s="6"/>
    </row>
    <row r="30" spans="1:7" s="26" customFormat="1" ht="30" customHeight="1" x14ac:dyDescent="0.2">
      <c r="A30" s="37" t="s">
        <v>73</v>
      </c>
      <c r="B30" s="45"/>
      <c r="C30" s="46">
        <f>SUM(C2:C29)</f>
        <v>90600</v>
      </c>
      <c r="D30" s="47"/>
      <c r="E30" s="47">
        <f>SUM(E2:E29)</f>
        <v>3361607.9</v>
      </c>
      <c r="F30" s="47"/>
      <c r="G30" s="7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5839-C6A0-1747-87C0-3C2E29DE9D3E}">
  <sheetPr>
    <tabColor theme="3" tint="0.499984740745262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310</v>
      </c>
      <c r="B2" s="40">
        <v>300</v>
      </c>
      <c r="C2" s="3">
        <v>34.9</v>
      </c>
      <c r="D2" s="3">
        <f t="shared" ref="D2:D4" si="0">C2*B2</f>
        <v>10470</v>
      </c>
      <c r="E2" s="4" t="s">
        <v>1</v>
      </c>
      <c r="F2" s="4" t="s">
        <v>2</v>
      </c>
    </row>
    <row r="3" spans="1:6" ht="20" customHeight="1" x14ac:dyDescent="0.2">
      <c r="A3" s="2" t="s">
        <v>311</v>
      </c>
      <c r="B3" s="40">
        <v>200</v>
      </c>
      <c r="C3" s="3">
        <v>35</v>
      </c>
      <c r="D3" s="3">
        <f t="shared" si="0"/>
        <v>7000</v>
      </c>
      <c r="E3" s="4" t="s">
        <v>1</v>
      </c>
      <c r="F3" s="4" t="s">
        <v>2</v>
      </c>
    </row>
    <row r="4" spans="1:6" ht="20" customHeight="1" x14ac:dyDescent="0.2">
      <c r="A4" s="2" t="s">
        <v>312</v>
      </c>
      <c r="B4" s="40">
        <v>300</v>
      </c>
      <c r="C4" s="3">
        <v>34.700000000000003</v>
      </c>
      <c r="D4" s="3">
        <f t="shared" si="0"/>
        <v>10410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27880</v>
      </c>
      <c r="E5" s="14"/>
      <c r="F5" s="14"/>
    </row>
    <row r="6" spans="1:6" ht="20" customHeight="1" x14ac:dyDescent="0.2">
      <c r="A6" s="2" t="s">
        <v>313</v>
      </c>
      <c r="B6" s="40">
        <v>500</v>
      </c>
      <c r="C6" s="3">
        <v>33.700000000000003</v>
      </c>
      <c r="D6" s="3">
        <f t="shared" ref="D6:D8" si="1">C6*B6</f>
        <v>16850</v>
      </c>
      <c r="E6" s="4" t="s">
        <v>1</v>
      </c>
      <c r="F6" s="4" t="s">
        <v>2</v>
      </c>
    </row>
    <row r="7" spans="1:6" ht="20" customHeight="1" x14ac:dyDescent="0.2">
      <c r="A7" s="2" t="s">
        <v>314</v>
      </c>
      <c r="B7" s="40">
        <v>200</v>
      </c>
      <c r="C7" s="3">
        <v>33.4</v>
      </c>
      <c r="D7" s="3">
        <f t="shared" si="1"/>
        <v>6680</v>
      </c>
      <c r="E7" s="4" t="s">
        <v>1</v>
      </c>
      <c r="F7" s="4" t="s">
        <v>2</v>
      </c>
    </row>
    <row r="8" spans="1:6" ht="20" customHeight="1" x14ac:dyDescent="0.2">
      <c r="A8" s="2" t="s">
        <v>315</v>
      </c>
      <c r="B8" s="40">
        <v>200</v>
      </c>
      <c r="C8" s="3">
        <v>33.4</v>
      </c>
      <c r="D8" s="3">
        <f t="shared" si="1"/>
        <v>6680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900</v>
      </c>
      <c r="C9" s="15"/>
      <c r="D9" s="15">
        <f>SUM(D6:D8)</f>
        <v>30210</v>
      </c>
      <c r="E9" s="14"/>
      <c r="F9" s="14"/>
    </row>
    <row r="10" spans="1:6" ht="20" customHeight="1" x14ac:dyDescent="0.2">
      <c r="A10" s="2" t="s">
        <v>316</v>
      </c>
      <c r="B10" s="40">
        <v>500</v>
      </c>
      <c r="C10" s="3">
        <v>32.9</v>
      </c>
      <c r="D10" s="3">
        <f t="shared" ref="D10:D12" si="2">C10*B10</f>
        <v>16450</v>
      </c>
      <c r="E10" s="4" t="s">
        <v>1</v>
      </c>
      <c r="F10" s="4" t="s">
        <v>2</v>
      </c>
    </row>
    <row r="11" spans="1:6" ht="20" customHeight="1" x14ac:dyDescent="0.2">
      <c r="A11" s="2" t="s">
        <v>317</v>
      </c>
      <c r="B11" s="40">
        <v>200</v>
      </c>
      <c r="C11" s="3">
        <v>32.799999999999997</v>
      </c>
      <c r="D11" s="3">
        <f t="shared" si="2"/>
        <v>6559.9999999999991</v>
      </c>
      <c r="E11" s="4" t="s">
        <v>1</v>
      </c>
      <c r="F11" s="4" t="s">
        <v>2</v>
      </c>
    </row>
    <row r="12" spans="1:6" ht="20" customHeight="1" x14ac:dyDescent="0.2">
      <c r="A12" s="2" t="s">
        <v>318</v>
      </c>
      <c r="B12" s="40">
        <v>200</v>
      </c>
      <c r="C12" s="3">
        <v>32.6</v>
      </c>
      <c r="D12" s="3">
        <f t="shared" si="2"/>
        <v>6520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900</v>
      </c>
      <c r="C13" s="15"/>
      <c r="D13" s="15">
        <f>SUM(D10:D12)</f>
        <v>29530</v>
      </c>
      <c r="E13" s="14"/>
      <c r="F13" s="14"/>
    </row>
    <row r="14" spans="1:6" ht="20" customHeight="1" x14ac:dyDescent="0.2">
      <c r="A14" s="2" t="s">
        <v>319</v>
      </c>
      <c r="B14" s="40">
        <v>300</v>
      </c>
      <c r="C14" s="3">
        <v>34</v>
      </c>
      <c r="D14" s="3">
        <f t="shared" ref="D14:D16" si="3">C14*B14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320</v>
      </c>
      <c r="B15" s="40">
        <v>400</v>
      </c>
      <c r="C15" s="3">
        <v>33.5</v>
      </c>
      <c r="D15" s="3">
        <f t="shared" si="3"/>
        <v>13400</v>
      </c>
      <c r="E15" s="4" t="s">
        <v>1</v>
      </c>
      <c r="F15" s="4" t="s">
        <v>2</v>
      </c>
    </row>
    <row r="16" spans="1:6" ht="20" customHeight="1" x14ac:dyDescent="0.2">
      <c r="A16" s="2" t="s">
        <v>321</v>
      </c>
      <c r="B16" s="40">
        <v>200</v>
      </c>
      <c r="C16" s="3">
        <v>33.5</v>
      </c>
      <c r="D16" s="3">
        <f t="shared" si="3"/>
        <v>6700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900</v>
      </c>
      <c r="C17" s="15"/>
      <c r="D17" s="15">
        <f>SUM(D14:D16)</f>
        <v>30300</v>
      </c>
      <c r="E17" s="14"/>
      <c r="F17" s="14"/>
    </row>
    <row r="18" spans="1:6" s="1" customFormat="1" ht="20" customHeight="1" x14ac:dyDescent="0.2">
      <c r="A18" s="2" t="s">
        <v>322</v>
      </c>
      <c r="B18" s="40">
        <v>500</v>
      </c>
      <c r="C18" s="3">
        <v>33.299999999999997</v>
      </c>
      <c r="D18" s="3">
        <f>C18*B18</f>
        <v>16650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323</v>
      </c>
      <c r="B19" s="40">
        <v>200</v>
      </c>
      <c r="C19" s="3">
        <v>33.5</v>
      </c>
      <c r="D19" s="3">
        <f t="shared" ref="D19:D20" si="4">C19*B19</f>
        <v>6700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324</v>
      </c>
      <c r="B20" s="40">
        <v>200</v>
      </c>
      <c r="C20" s="3">
        <v>33.5</v>
      </c>
      <c r="D20" s="3">
        <f t="shared" si="4"/>
        <v>6700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900</v>
      </c>
      <c r="C21" s="15"/>
      <c r="D21" s="15">
        <f>SUM(D18:D20)</f>
        <v>30050</v>
      </c>
      <c r="E21" s="14"/>
      <c r="F21" s="14"/>
    </row>
    <row r="22" spans="1:6" ht="20" customHeight="1" x14ac:dyDescent="0.2">
      <c r="A22" s="33" t="s">
        <v>309</v>
      </c>
      <c r="B22" s="42">
        <f>B5+B9+B13+B17+B21</f>
        <v>4400</v>
      </c>
      <c r="C22" s="35">
        <f>D22/B22</f>
        <v>33.629545454545458</v>
      </c>
      <c r="D22" s="35">
        <f>SUM(D5+D9+D13+D17+D21)</f>
        <v>147970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28"/>
  <sheetViews>
    <sheetView workbookViewId="0">
      <selection activeCell="D31" sqref="D31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294</v>
      </c>
      <c r="B2" s="40">
        <v>200</v>
      </c>
      <c r="C2" s="3">
        <v>37.299999999999997</v>
      </c>
      <c r="D2" s="3">
        <f>C2*B2</f>
        <v>7459.9999999999991</v>
      </c>
      <c r="E2" s="4" t="s">
        <v>1</v>
      </c>
      <c r="F2" s="4" t="s">
        <v>2</v>
      </c>
    </row>
    <row r="3" spans="1:6" ht="20" customHeight="1" x14ac:dyDescent="0.2">
      <c r="A3" s="2" t="s">
        <v>295</v>
      </c>
      <c r="B3" s="40">
        <v>40</v>
      </c>
      <c r="C3" s="3">
        <v>38</v>
      </c>
      <c r="D3" s="3">
        <f>C3*B3</f>
        <v>1520</v>
      </c>
      <c r="E3" s="4" t="s">
        <v>1</v>
      </c>
      <c r="F3" s="4" t="s">
        <v>2</v>
      </c>
    </row>
    <row r="4" spans="1:6" ht="20" customHeight="1" x14ac:dyDescent="0.2">
      <c r="A4" s="2" t="s">
        <v>295</v>
      </c>
      <c r="B4" s="40">
        <v>117</v>
      </c>
      <c r="C4" s="3">
        <v>38</v>
      </c>
      <c r="D4" s="3">
        <f>C4*B4</f>
        <v>4446</v>
      </c>
      <c r="E4" s="4" t="s">
        <v>1</v>
      </c>
      <c r="F4" s="4" t="s">
        <v>2</v>
      </c>
    </row>
    <row r="5" spans="1:6" ht="20" customHeight="1" x14ac:dyDescent="0.2">
      <c r="A5" s="2" t="s">
        <v>295</v>
      </c>
      <c r="B5" s="40">
        <v>143</v>
      </c>
      <c r="C5" s="3">
        <v>38</v>
      </c>
      <c r="D5" s="3">
        <f>B5*C5</f>
        <v>5434</v>
      </c>
      <c r="E5" s="4" t="s">
        <v>1</v>
      </c>
      <c r="F5" s="4" t="s">
        <v>2</v>
      </c>
    </row>
    <row r="6" spans="1:6" ht="20" customHeight="1" x14ac:dyDescent="0.2">
      <c r="A6" s="51"/>
      <c r="B6" s="41">
        <f>SUM(B2:B5)</f>
        <v>500</v>
      </c>
      <c r="C6" s="41"/>
      <c r="D6" s="15">
        <f>SUM(D2:D5)</f>
        <v>18860</v>
      </c>
      <c r="E6" s="14"/>
      <c r="F6" s="14"/>
    </row>
    <row r="7" spans="1:6" ht="20" customHeight="1" x14ac:dyDescent="0.2">
      <c r="A7" s="2" t="s">
        <v>296</v>
      </c>
      <c r="B7" s="40">
        <v>300</v>
      </c>
      <c r="C7" s="3">
        <v>37.9</v>
      </c>
      <c r="D7" s="3">
        <f t="shared" ref="D7:D8" si="0">C7*B7</f>
        <v>11370</v>
      </c>
      <c r="E7" s="4" t="s">
        <v>1</v>
      </c>
      <c r="F7" s="4" t="s">
        <v>2</v>
      </c>
    </row>
    <row r="8" spans="1:6" ht="20" customHeight="1" x14ac:dyDescent="0.2">
      <c r="A8" s="2" t="s">
        <v>297</v>
      </c>
      <c r="B8" s="40">
        <v>400</v>
      </c>
      <c r="C8" s="3">
        <v>37.700000000000003</v>
      </c>
      <c r="D8" s="3">
        <f t="shared" si="0"/>
        <v>15080.000000000002</v>
      </c>
      <c r="E8" s="4" t="s">
        <v>1</v>
      </c>
      <c r="F8" s="4" t="s">
        <v>2</v>
      </c>
    </row>
    <row r="9" spans="1:6" ht="20" customHeight="1" x14ac:dyDescent="0.2">
      <c r="A9" s="2" t="s">
        <v>298</v>
      </c>
      <c r="B9" s="40">
        <v>300</v>
      </c>
      <c r="C9" s="3">
        <v>37.4</v>
      </c>
      <c r="D9" s="3">
        <f>B9*C9</f>
        <v>11220</v>
      </c>
      <c r="E9" s="4" t="s">
        <v>1</v>
      </c>
      <c r="F9" s="4" t="s">
        <v>2</v>
      </c>
    </row>
    <row r="10" spans="1:6" ht="20" customHeight="1" x14ac:dyDescent="0.2">
      <c r="A10" s="32"/>
      <c r="B10" s="41">
        <f>SUM(B7:B9)</f>
        <v>1000</v>
      </c>
      <c r="C10" s="15"/>
      <c r="D10" s="15">
        <f>SUM(D7:D9)</f>
        <v>37670</v>
      </c>
      <c r="E10" s="14"/>
      <c r="F10" s="14"/>
    </row>
    <row r="11" spans="1:6" ht="20" customHeight="1" x14ac:dyDescent="0.2">
      <c r="A11" s="2" t="s">
        <v>299</v>
      </c>
      <c r="B11" s="40">
        <v>400</v>
      </c>
      <c r="C11" s="3">
        <v>35.5</v>
      </c>
      <c r="D11" s="3">
        <f t="shared" ref="D11:D12" si="1">C11*B11</f>
        <v>14200</v>
      </c>
      <c r="E11" s="4" t="s">
        <v>1</v>
      </c>
      <c r="F11" s="4" t="s">
        <v>2</v>
      </c>
    </row>
    <row r="12" spans="1:6" ht="20" customHeight="1" x14ac:dyDescent="0.2">
      <c r="A12" s="2" t="s">
        <v>300</v>
      </c>
      <c r="B12" s="40">
        <v>145</v>
      </c>
      <c r="C12" s="3">
        <v>35.1</v>
      </c>
      <c r="D12" s="3">
        <f t="shared" si="1"/>
        <v>5089.5</v>
      </c>
      <c r="E12" s="4" t="s">
        <v>1</v>
      </c>
      <c r="F12" s="4" t="s">
        <v>2</v>
      </c>
    </row>
    <row r="13" spans="1:6" ht="20" customHeight="1" x14ac:dyDescent="0.2">
      <c r="A13" s="2" t="s">
        <v>301</v>
      </c>
      <c r="B13" s="40">
        <v>155</v>
      </c>
      <c r="C13" s="3">
        <v>35.200000000000003</v>
      </c>
      <c r="D13" s="3">
        <f>B13*C13</f>
        <v>5456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SUM(B11:B13)</f>
        <v>700</v>
      </c>
      <c r="C14" s="15"/>
      <c r="D14" s="15">
        <f>SUM(D11:D13)</f>
        <v>24745.5</v>
      </c>
      <c r="E14" s="14"/>
      <c r="F14" s="14"/>
    </row>
    <row r="15" spans="1:6" ht="20" customHeight="1" x14ac:dyDescent="0.2">
      <c r="A15" s="2" t="s">
        <v>302</v>
      </c>
      <c r="B15" s="40">
        <v>300</v>
      </c>
      <c r="C15" s="3">
        <v>35.299999999999997</v>
      </c>
      <c r="D15" s="3">
        <f t="shared" ref="D15:D16" si="2">C15*B15</f>
        <v>10590</v>
      </c>
      <c r="E15" s="4" t="s">
        <v>1</v>
      </c>
      <c r="F15" s="4" t="s">
        <v>2</v>
      </c>
    </row>
    <row r="16" spans="1:6" ht="20" customHeight="1" x14ac:dyDescent="0.2">
      <c r="A16" s="2" t="s">
        <v>303</v>
      </c>
      <c r="B16" s="40">
        <v>300</v>
      </c>
      <c r="C16" s="3">
        <v>35</v>
      </c>
      <c r="D16" s="3">
        <f t="shared" si="2"/>
        <v>10500</v>
      </c>
      <c r="E16" s="4" t="s">
        <v>1</v>
      </c>
      <c r="F16" s="4" t="s">
        <v>2</v>
      </c>
    </row>
    <row r="17" spans="1:6" ht="20" customHeight="1" x14ac:dyDescent="0.2">
      <c r="A17" s="2" t="s">
        <v>304</v>
      </c>
      <c r="B17" s="40">
        <v>300</v>
      </c>
      <c r="C17" s="3">
        <v>35</v>
      </c>
      <c r="D17" s="3">
        <f>B17*C17</f>
        <v>10500</v>
      </c>
      <c r="E17" s="4" t="s">
        <v>1</v>
      </c>
      <c r="F17" s="4" t="s">
        <v>2</v>
      </c>
    </row>
    <row r="18" spans="1:6" ht="20" customHeight="1" x14ac:dyDescent="0.2">
      <c r="A18" s="32"/>
      <c r="B18" s="41">
        <f>SUM(B15:B17)</f>
        <v>900</v>
      </c>
      <c r="C18" s="15"/>
      <c r="D18" s="15">
        <f>SUM(D15:D17)</f>
        <v>31590</v>
      </c>
      <c r="E18" s="14"/>
      <c r="F18" s="14"/>
    </row>
    <row r="19" spans="1:6" s="1" customFormat="1" ht="20" customHeight="1" x14ac:dyDescent="0.2">
      <c r="A19" s="2" t="s">
        <v>305</v>
      </c>
      <c r="B19" s="40">
        <v>200</v>
      </c>
      <c r="C19" s="3">
        <v>35.200000000000003</v>
      </c>
      <c r="D19" s="3">
        <f t="shared" ref="D19:D21" si="3">C19*B19</f>
        <v>7040.0000000000009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306</v>
      </c>
      <c r="B20" s="40">
        <v>350</v>
      </c>
      <c r="C20" s="3">
        <v>34.9</v>
      </c>
      <c r="D20" s="3">
        <f t="shared" si="3"/>
        <v>12215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307</v>
      </c>
      <c r="B21" s="40">
        <v>250</v>
      </c>
      <c r="C21" s="3">
        <v>35.200000000000003</v>
      </c>
      <c r="D21" s="3">
        <f t="shared" si="3"/>
        <v>8800</v>
      </c>
      <c r="E21" s="4" t="s">
        <v>1</v>
      </c>
      <c r="F21" s="4" t="s">
        <v>2</v>
      </c>
    </row>
    <row r="22" spans="1:6" s="1" customFormat="1" ht="20" customHeight="1" x14ac:dyDescent="0.2">
      <c r="A22" s="32"/>
      <c r="B22" s="41">
        <f>SUM(B19:B21)</f>
        <v>800</v>
      </c>
      <c r="C22" s="15"/>
      <c r="D22" s="15">
        <f>SUM(D19:D21)</f>
        <v>28055</v>
      </c>
      <c r="E22" s="14"/>
      <c r="F22" s="14"/>
    </row>
    <row r="23" spans="1:6" ht="20" customHeight="1" x14ac:dyDescent="0.2">
      <c r="A23" s="33" t="s">
        <v>293</v>
      </c>
      <c r="B23" s="42">
        <f>B6+B10+B14+B18+B22</f>
        <v>3900</v>
      </c>
      <c r="C23" s="35">
        <f>D23/B23</f>
        <v>36.133461538461539</v>
      </c>
      <c r="D23" s="35">
        <f>SUM(D6+D10+D14+D18+D22)</f>
        <v>140920.5</v>
      </c>
      <c r="E23" s="34" t="s">
        <v>1</v>
      </c>
      <c r="F23" s="34" t="s">
        <v>2</v>
      </c>
    </row>
    <row r="28" spans="1:6" s="3" customFormat="1" ht="20" customHeight="1" x14ac:dyDescent="0.2">
      <c r="A28" s="9"/>
      <c r="B28" s="8"/>
      <c r="E28" s="4"/>
      <c r="F28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A7C7-F37F-BC4E-BCB7-11F4CC103F31}">
  <sheetPr>
    <tabColor theme="3" tint="0.499984740745262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277</v>
      </c>
      <c r="B2" s="40">
        <v>200</v>
      </c>
      <c r="C2" s="3">
        <v>37</v>
      </c>
      <c r="D2" s="3">
        <f t="shared" ref="D2:D4" si="0">C2*B2</f>
        <v>7400</v>
      </c>
      <c r="E2" s="4" t="s">
        <v>1</v>
      </c>
      <c r="F2" s="4" t="s">
        <v>2</v>
      </c>
    </row>
    <row r="3" spans="1:6" ht="20" customHeight="1" x14ac:dyDescent="0.2">
      <c r="A3" s="2" t="s">
        <v>278</v>
      </c>
      <c r="B3" s="40">
        <v>400</v>
      </c>
      <c r="C3" s="3">
        <v>36.799999999999997</v>
      </c>
      <c r="D3" s="3">
        <f t="shared" si="0"/>
        <v>14719.999999999998</v>
      </c>
      <c r="E3" s="4" t="s">
        <v>1</v>
      </c>
      <c r="F3" s="4" t="s">
        <v>2</v>
      </c>
    </row>
    <row r="4" spans="1:6" ht="20" customHeight="1" x14ac:dyDescent="0.2">
      <c r="A4" s="2" t="s">
        <v>279</v>
      </c>
      <c r="B4" s="40">
        <v>100</v>
      </c>
      <c r="C4" s="3">
        <v>37.4</v>
      </c>
      <c r="D4" s="3">
        <f t="shared" si="0"/>
        <v>3740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25860</v>
      </c>
      <c r="E5" s="14"/>
      <c r="F5" s="14"/>
    </row>
    <row r="6" spans="1:6" ht="20" customHeight="1" x14ac:dyDescent="0.2">
      <c r="A6" s="2" t="s">
        <v>280</v>
      </c>
      <c r="B6" s="40">
        <v>293</v>
      </c>
      <c r="C6" s="3">
        <v>37.6</v>
      </c>
      <c r="D6" s="3">
        <f t="shared" ref="D6:D8" si="1">C6*B6</f>
        <v>11016.800000000001</v>
      </c>
      <c r="E6" s="4" t="s">
        <v>1</v>
      </c>
      <c r="F6" s="4" t="s">
        <v>2</v>
      </c>
    </row>
    <row r="7" spans="1:6" ht="20" customHeight="1" x14ac:dyDescent="0.2">
      <c r="A7" s="2" t="s">
        <v>281</v>
      </c>
      <c r="B7" s="40">
        <v>303</v>
      </c>
      <c r="C7" s="3">
        <v>37.700000000000003</v>
      </c>
      <c r="D7" s="3">
        <f t="shared" si="1"/>
        <v>11423.1</v>
      </c>
      <c r="E7" s="4" t="s">
        <v>1</v>
      </c>
      <c r="F7" s="4" t="s">
        <v>2</v>
      </c>
    </row>
    <row r="8" spans="1:6" ht="20" customHeight="1" x14ac:dyDescent="0.2">
      <c r="A8" s="2" t="s">
        <v>282</v>
      </c>
      <c r="B8" s="40">
        <v>104</v>
      </c>
      <c r="C8" s="3">
        <v>37.6</v>
      </c>
      <c r="D8" s="3">
        <f t="shared" si="1"/>
        <v>3910.4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26350.300000000003</v>
      </c>
      <c r="E9" s="14"/>
      <c r="F9" s="14"/>
    </row>
    <row r="10" spans="1:6" ht="20" customHeight="1" x14ac:dyDescent="0.2">
      <c r="A10" s="2" t="s">
        <v>283</v>
      </c>
      <c r="B10" s="40">
        <v>336</v>
      </c>
      <c r="C10" s="3">
        <v>37</v>
      </c>
      <c r="D10" s="3">
        <f t="shared" ref="D10:D12" si="2">C10*B10</f>
        <v>12432</v>
      </c>
      <c r="E10" s="4" t="s">
        <v>1</v>
      </c>
      <c r="F10" s="4" t="s">
        <v>2</v>
      </c>
    </row>
    <row r="11" spans="1:6" ht="20" customHeight="1" x14ac:dyDescent="0.2">
      <c r="A11" s="2" t="s">
        <v>284</v>
      </c>
      <c r="B11" s="40">
        <v>125</v>
      </c>
      <c r="C11" s="3">
        <v>36.9</v>
      </c>
      <c r="D11" s="3">
        <f t="shared" si="2"/>
        <v>4612.5</v>
      </c>
      <c r="E11" s="4" t="s">
        <v>1</v>
      </c>
      <c r="F11" s="4" t="s">
        <v>2</v>
      </c>
    </row>
    <row r="12" spans="1:6" ht="20" customHeight="1" x14ac:dyDescent="0.2">
      <c r="A12" s="2" t="s">
        <v>285</v>
      </c>
      <c r="B12" s="40">
        <v>239</v>
      </c>
      <c r="C12" s="3">
        <v>37.1</v>
      </c>
      <c r="D12" s="3">
        <f t="shared" si="2"/>
        <v>8866.9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25911.4</v>
      </c>
      <c r="E13" s="14"/>
      <c r="F13" s="14"/>
    </row>
    <row r="14" spans="1:6" ht="20" customHeight="1" x14ac:dyDescent="0.2">
      <c r="A14" s="2" t="s">
        <v>286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287</v>
      </c>
      <c r="B15" s="40">
        <v>200</v>
      </c>
      <c r="C15" s="3">
        <v>37.700000000000003</v>
      </c>
      <c r="D15" s="3">
        <f t="shared" si="3"/>
        <v>7540.0000000000009</v>
      </c>
      <c r="E15" s="4" t="s">
        <v>1</v>
      </c>
      <c r="F15" s="4" t="s">
        <v>2</v>
      </c>
    </row>
    <row r="16" spans="1:6" ht="20" customHeight="1" x14ac:dyDescent="0.2">
      <c r="A16" s="2" t="s">
        <v>288</v>
      </c>
      <c r="B16" s="40">
        <v>300</v>
      </c>
      <c r="C16" s="3">
        <v>37.799999999999997</v>
      </c>
      <c r="D16" s="3">
        <f t="shared" si="3"/>
        <v>11340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289</v>
      </c>
      <c r="B18" s="40">
        <v>200</v>
      </c>
      <c r="C18" s="3">
        <v>37.200000000000003</v>
      </c>
      <c r="D18" s="3">
        <f t="shared" ref="D18:D20" si="4">C18*B18</f>
        <v>7440.0000000000009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290</v>
      </c>
      <c r="B19" s="40">
        <v>200</v>
      </c>
      <c r="C19" s="3">
        <v>37.9</v>
      </c>
      <c r="D19" s="3">
        <f t="shared" si="4"/>
        <v>7580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291</v>
      </c>
      <c r="B20" s="40">
        <v>200</v>
      </c>
      <c r="C20" s="3">
        <v>38.200000000000003</v>
      </c>
      <c r="D20" s="3">
        <f t="shared" si="4"/>
        <v>7640.0000000000009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22660</v>
      </c>
      <c r="E21" s="14"/>
      <c r="F21" s="14"/>
    </row>
    <row r="22" spans="1:6" ht="20" customHeight="1" x14ac:dyDescent="0.2">
      <c r="A22" s="33" t="s">
        <v>260</v>
      </c>
      <c r="B22" s="42">
        <f>B5+B9+B13+B17+B21</f>
        <v>3400</v>
      </c>
      <c r="C22" s="35">
        <f>D22/B22</f>
        <v>37.388735294117652</v>
      </c>
      <c r="D22" s="35">
        <f>SUM(D5+D9+D13+D17+D21)</f>
        <v>127121.70000000001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261</v>
      </c>
      <c r="B2" s="40">
        <v>106</v>
      </c>
      <c r="C2" s="3">
        <v>37.9</v>
      </c>
      <c r="D2" s="3">
        <f t="shared" ref="D2:D4" si="0">C2*B2</f>
        <v>4017.3999999999996</v>
      </c>
      <c r="E2" s="4" t="s">
        <v>1</v>
      </c>
      <c r="F2" s="4" t="s">
        <v>2</v>
      </c>
    </row>
    <row r="3" spans="1:6" ht="20" customHeight="1" x14ac:dyDescent="0.2">
      <c r="A3" s="2" t="s">
        <v>262</v>
      </c>
      <c r="B3" s="40">
        <v>200</v>
      </c>
      <c r="C3" s="3">
        <v>37.9</v>
      </c>
      <c r="D3" s="3">
        <f t="shared" si="0"/>
        <v>7580</v>
      </c>
      <c r="E3" s="4" t="s">
        <v>1</v>
      </c>
      <c r="F3" s="4" t="s">
        <v>2</v>
      </c>
    </row>
    <row r="4" spans="1:6" ht="20" customHeight="1" x14ac:dyDescent="0.2">
      <c r="A4" s="2" t="s">
        <v>263</v>
      </c>
      <c r="B4" s="40">
        <v>294</v>
      </c>
      <c r="C4" s="3">
        <v>37.9</v>
      </c>
      <c r="D4" s="3">
        <f t="shared" si="0"/>
        <v>11142.6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22740</v>
      </c>
      <c r="E5" s="14"/>
      <c r="F5" s="14"/>
    </row>
    <row r="6" spans="1:6" ht="20" customHeight="1" x14ac:dyDescent="0.2">
      <c r="A6" s="2" t="s">
        <v>264</v>
      </c>
      <c r="B6" s="40">
        <v>200</v>
      </c>
      <c r="C6" s="3">
        <v>38.1</v>
      </c>
      <c r="D6" s="3">
        <f t="shared" ref="D6:D8" si="1">C6*B6</f>
        <v>7620</v>
      </c>
      <c r="E6" s="4" t="s">
        <v>1</v>
      </c>
      <c r="F6" s="4" t="s">
        <v>2</v>
      </c>
    </row>
    <row r="7" spans="1:6" ht="20" customHeight="1" x14ac:dyDescent="0.2">
      <c r="A7" s="2" t="s">
        <v>265</v>
      </c>
      <c r="B7" s="40">
        <v>200</v>
      </c>
      <c r="C7" s="3">
        <v>37.5</v>
      </c>
      <c r="D7" s="3">
        <f t="shared" si="1"/>
        <v>7500</v>
      </c>
      <c r="E7" s="4" t="s">
        <v>1</v>
      </c>
      <c r="F7" s="4" t="s">
        <v>2</v>
      </c>
    </row>
    <row r="8" spans="1:6" ht="20" customHeight="1" x14ac:dyDescent="0.2">
      <c r="A8" s="2" t="s">
        <v>266</v>
      </c>
      <c r="B8" s="40">
        <v>300</v>
      </c>
      <c r="C8" s="3">
        <v>37.4</v>
      </c>
      <c r="D8" s="3">
        <f t="shared" si="1"/>
        <v>11220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26340</v>
      </c>
      <c r="E9" s="14"/>
      <c r="F9" s="14"/>
    </row>
    <row r="10" spans="1:6" ht="20" customHeight="1" x14ac:dyDescent="0.2">
      <c r="A10" s="2" t="s">
        <v>267</v>
      </c>
      <c r="B10" s="40">
        <v>200</v>
      </c>
      <c r="C10" s="3">
        <v>37.299999999999997</v>
      </c>
      <c r="D10" s="3">
        <f t="shared" ref="D10:D12" si="2">C10*B10</f>
        <v>7459.9999999999991</v>
      </c>
      <c r="E10" s="4" t="s">
        <v>1</v>
      </c>
      <c r="F10" s="4" t="s">
        <v>2</v>
      </c>
    </row>
    <row r="11" spans="1:6" ht="20" customHeight="1" x14ac:dyDescent="0.2">
      <c r="A11" s="2" t="s">
        <v>268</v>
      </c>
      <c r="B11" s="40">
        <v>200</v>
      </c>
      <c r="C11" s="3">
        <v>37.6</v>
      </c>
      <c r="D11" s="3">
        <f t="shared" si="2"/>
        <v>7520</v>
      </c>
      <c r="E11" s="4" t="s">
        <v>1</v>
      </c>
      <c r="F11" s="4" t="s">
        <v>2</v>
      </c>
    </row>
    <row r="12" spans="1:6" ht="20" customHeight="1" x14ac:dyDescent="0.2">
      <c r="A12" s="2" t="s">
        <v>269</v>
      </c>
      <c r="B12" s="40">
        <v>300</v>
      </c>
      <c r="C12" s="3">
        <v>37.6</v>
      </c>
      <c r="D12" s="3">
        <f t="shared" si="2"/>
        <v>11280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26260</v>
      </c>
      <c r="E13" s="14"/>
      <c r="F13" s="14"/>
    </row>
    <row r="14" spans="1:6" ht="20" customHeight="1" x14ac:dyDescent="0.2">
      <c r="A14" s="2" t="s">
        <v>270</v>
      </c>
      <c r="B14" s="40">
        <v>200</v>
      </c>
      <c r="C14" s="3">
        <v>37.4</v>
      </c>
      <c r="D14" s="3">
        <f t="shared" ref="D14:D16" si="3">C14*B14</f>
        <v>7480</v>
      </c>
      <c r="E14" s="4" t="s">
        <v>1</v>
      </c>
      <c r="F14" s="4" t="s">
        <v>2</v>
      </c>
    </row>
    <row r="15" spans="1:6" ht="20" customHeight="1" x14ac:dyDescent="0.2">
      <c r="A15" s="2" t="s">
        <v>271</v>
      </c>
      <c r="B15" s="40">
        <v>100</v>
      </c>
      <c r="C15" s="3">
        <v>37.4</v>
      </c>
      <c r="D15" s="3">
        <f t="shared" si="3"/>
        <v>3740</v>
      </c>
      <c r="E15" s="4" t="s">
        <v>1</v>
      </c>
      <c r="F15" s="4" t="s">
        <v>2</v>
      </c>
    </row>
    <row r="16" spans="1:6" ht="20" customHeight="1" x14ac:dyDescent="0.2">
      <c r="A16" s="2" t="s">
        <v>272</v>
      </c>
      <c r="B16" s="40">
        <v>400</v>
      </c>
      <c r="C16" s="3">
        <v>37.799999999999997</v>
      </c>
      <c r="D16" s="3">
        <f t="shared" si="3"/>
        <v>15119.999999999998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273</v>
      </c>
      <c r="B18" s="40">
        <v>300</v>
      </c>
      <c r="C18" s="3">
        <v>37.5</v>
      </c>
      <c r="D18" s="3">
        <f t="shared" ref="D18:D20" si="4">C18*B18</f>
        <v>11250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274</v>
      </c>
      <c r="B19" s="40">
        <v>250</v>
      </c>
      <c r="C19" s="3">
        <v>37.1</v>
      </c>
      <c r="D19" s="3">
        <f t="shared" si="4"/>
        <v>9275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275</v>
      </c>
      <c r="B20" s="40">
        <v>150</v>
      </c>
      <c r="C20" s="3">
        <v>37.200000000000003</v>
      </c>
      <c r="D20" s="3">
        <f t="shared" si="4"/>
        <v>5580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26105</v>
      </c>
      <c r="E21" s="14"/>
      <c r="F21" s="14"/>
    </row>
    <row r="22" spans="1:6" ht="20" customHeight="1" x14ac:dyDescent="0.2">
      <c r="A22" s="33" t="s">
        <v>259</v>
      </c>
      <c r="B22" s="42">
        <f>B5+B9+B13+B17+B21</f>
        <v>3400</v>
      </c>
      <c r="C22" s="35">
        <f>D22/B22</f>
        <v>37.583823529411767</v>
      </c>
      <c r="D22" s="35">
        <f>SUM(D5+D9+D13+D17+D21)</f>
        <v>127785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D15D-C960-144D-9CE6-903EC3E8EB6C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244</v>
      </c>
      <c r="B2" s="40">
        <v>300</v>
      </c>
      <c r="C2" s="3">
        <v>37.5</v>
      </c>
      <c r="D2" s="3">
        <f t="shared" ref="D2:D4" si="0">C2*B2</f>
        <v>11250</v>
      </c>
      <c r="E2" s="4" t="s">
        <v>1</v>
      </c>
      <c r="F2" s="4" t="s">
        <v>2</v>
      </c>
    </row>
    <row r="3" spans="1:6" ht="20" customHeight="1" x14ac:dyDescent="0.2">
      <c r="A3" s="2" t="s">
        <v>245</v>
      </c>
      <c r="B3" s="40">
        <v>200</v>
      </c>
      <c r="C3" s="3">
        <v>38</v>
      </c>
      <c r="D3" s="3">
        <f t="shared" si="0"/>
        <v>7600</v>
      </c>
      <c r="E3" s="4" t="s">
        <v>1</v>
      </c>
      <c r="F3" s="4" t="s">
        <v>2</v>
      </c>
    </row>
    <row r="4" spans="1:6" ht="20" customHeight="1" x14ac:dyDescent="0.2">
      <c r="A4" s="2" t="s">
        <v>246</v>
      </c>
      <c r="B4" s="40">
        <v>200</v>
      </c>
      <c r="C4" s="3">
        <v>38</v>
      </c>
      <c r="D4" s="3">
        <f t="shared" si="0"/>
        <v>7600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26450</v>
      </c>
      <c r="E5" s="14"/>
      <c r="F5" s="14"/>
    </row>
    <row r="6" spans="1:6" ht="20" customHeight="1" x14ac:dyDescent="0.2">
      <c r="A6" s="2" t="s">
        <v>247</v>
      </c>
      <c r="B6" s="40">
        <v>200</v>
      </c>
      <c r="C6" s="3">
        <v>38</v>
      </c>
      <c r="D6" s="3">
        <f t="shared" ref="D6:D8" si="1">C6*B6</f>
        <v>7600</v>
      </c>
      <c r="E6" s="4" t="s">
        <v>1</v>
      </c>
      <c r="F6" s="4" t="s">
        <v>2</v>
      </c>
    </row>
    <row r="7" spans="1:6" ht="20" customHeight="1" x14ac:dyDescent="0.2">
      <c r="A7" s="2" t="s">
        <v>248</v>
      </c>
      <c r="B7" s="40">
        <v>200</v>
      </c>
      <c r="C7" s="3">
        <v>38.200000000000003</v>
      </c>
      <c r="D7" s="3">
        <f t="shared" si="1"/>
        <v>7640.0000000000009</v>
      </c>
      <c r="E7" s="4" t="s">
        <v>1</v>
      </c>
      <c r="F7" s="4" t="s">
        <v>2</v>
      </c>
    </row>
    <row r="8" spans="1:6" ht="20" customHeight="1" x14ac:dyDescent="0.2">
      <c r="A8" s="2" t="s">
        <v>249</v>
      </c>
      <c r="B8" s="40">
        <v>300</v>
      </c>
      <c r="C8" s="3">
        <v>38.299999999999997</v>
      </c>
      <c r="D8" s="3">
        <f t="shared" si="1"/>
        <v>11490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26730</v>
      </c>
      <c r="E9" s="14"/>
      <c r="F9" s="14"/>
    </row>
    <row r="10" spans="1:6" ht="20" customHeight="1" x14ac:dyDescent="0.2">
      <c r="A10" s="2" t="s">
        <v>250</v>
      </c>
      <c r="B10" s="40">
        <v>16</v>
      </c>
      <c r="C10" s="3">
        <v>38</v>
      </c>
      <c r="D10" s="3">
        <f t="shared" ref="D10:D12" si="2">C10*B10</f>
        <v>608</v>
      </c>
      <c r="E10" s="4" t="s">
        <v>1</v>
      </c>
      <c r="F10" s="4" t="s">
        <v>2</v>
      </c>
    </row>
    <row r="11" spans="1:6" ht="20" customHeight="1" x14ac:dyDescent="0.2">
      <c r="A11" s="2" t="s">
        <v>251</v>
      </c>
      <c r="B11" s="40">
        <v>461</v>
      </c>
      <c r="C11" s="3">
        <v>38.1</v>
      </c>
      <c r="D11" s="3">
        <f t="shared" si="2"/>
        <v>17564.100000000002</v>
      </c>
      <c r="E11" s="4" t="s">
        <v>1</v>
      </c>
      <c r="F11" s="4" t="s">
        <v>2</v>
      </c>
    </row>
    <row r="12" spans="1:6" ht="20" customHeight="1" x14ac:dyDescent="0.2">
      <c r="A12" s="2" t="s">
        <v>252</v>
      </c>
      <c r="B12" s="40">
        <v>223</v>
      </c>
      <c r="C12" s="3">
        <v>37.9</v>
      </c>
      <c r="D12" s="3">
        <f t="shared" si="2"/>
        <v>8451.6999999999989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26623.800000000003</v>
      </c>
      <c r="E13" s="14"/>
      <c r="F13" s="14"/>
    </row>
    <row r="14" spans="1:6" ht="20" customHeight="1" x14ac:dyDescent="0.2">
      <c r="A14" s="2" t="s">
        <v>253</v>
      </c>
      <c r="B14" s="40">
        <v>200</v>
      </c>
      <c r="C14" s="3">
        <v>38.1</v>
      </c>
      <c r="D14" s="3">
        <f t="shared" ref="D14:D16" si="3">C14*B14</f>
        <v>7620</v>
      </c>
      <c r="E14" s="4" t="s">
        <v>1</v>
      </c>
      <c r="F14" s="4" t="s">
        <v>2</v>
      </c>
    </row>
    <row r="15" spans="1:6" ht="20" customHeight="1" x14ac:dyDescent="0.2">
      <c r="A15" s="2" t="s">
        <v>254</v>
      </c>
      <c r="B15" s="40">
        <v>200</v>
      </c>
      <c r="C15" s="3">
        <v>37.5</v>
      </c>
      <c r="D15" s="3">
        <f t="shared" si="3"/>
        <v>7500</v>
      </c>
      <c r="E15" s="4" t="s">
        <v>1</v>
      </c>
      <c r="F15" s="4" t="s">
        <v>2</v>
      </c>
    </row>
    <row r="16" spans="1:6" ht="20" customHeight="1" x14ac:dyDescent="0.2">
      <c r="A16" s="2" t="s">
        <v>255</v>
      </c>
      <c r="B16" s="40">
        <v>300</v>
      </c>
      <c r="C16" s="3">
        <v>37.700000000000003</v>
      </c>
      <c r="D16" s="3">
        <f t="shared" si="3"/>
        <v>11310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26430</v>
      </c>
      <c r="E17" s="14"/>
      <c r="F17" s="14"/>
    </row>
    <row r="18" spans="1:6" s="1" customFormat="1" ht="20" customHeight="1" x14ac:dyDescent="0.2">
      <c r="A18" s="2" t="s">
        <v>256</v>
      </c>
      <c r="B18" s="40">
        <v>200</v>
      </c>
      <c r="C18" s="3">
        <v>38.4</v>
      </c>
      <c r="D18" s="3">
        <f t="shared" ref="D18:D20" si="4">C18*B18</f>
        <v>7680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257</v>
      </c>
      <c r="B19" s="40">
        <v>200</v>
      </c>
      <c r="C19" s="3">
        <v>38.4</v>
      </c>
      <c r="D19" s="3">
        <f t="shared" si="4"/>
        <v>7680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258</v>
      </c>
      <c r="B20" s="40">
        <v>200</v>
      </c>
      <c r="C20" s="3">
        <v>38.6</v>
      </c>
      <c r="D20" s="3">
        <f t="shared" si="4"/>
        <v>7720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23080</v>
      </c>
      <c r="E21" s="14"/>
      <c r="F21" s="14"/>
    </row>
    <row r="22" spans="1:6" ht="20" customHeight="1" x14ac:dyDescent="0.2">
      <c r="A22" s="33" t="s">
        <v>243</v>
      </c>
      <c r="B22" s="42">
        <f>B5+B9+B13+B17+B21</f>
        <v>3400</v>
      </c>
      <c r="C22" s="35">
        <f>D22/B22</f>
        <v>38.033470588235296</v>
      </c>
      <c r="D22" s="35">
        <f>SUM(D5+D9+D13+D17+D21)</f>
        <v>129313.8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BD1E-CDDB-244D-95FC-C17EC971DE12}">
  <sheetPr>
    <tabColor theme="3" tint="0.89999084444715716"/>
    <pageSetUpPr fitToPage="1"/>
  </sheetPr>
  <dimension ref="A1:F27"/>
  <sheetViews>
    <sheetView workbookViewId="0">
      <selection activeCell="H8" sqref="H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226</v>
      </c>
      <c r="B2" s="40">
        <v>200</v>
      </c>
      <c r="C2" s="3">
        <v>36</v>
      </c>
      <c r="D2" s="3">
        <f t="shared" ref="D2:D4" si="0">C2*B2</f>
        <v>7200</v>
      </c>
      <c r="E2" s="4" t="s">
        <v>1</v>
      </c>
      <c r="F2" s="4" t="s">
        <v>2</v>
      </c>
    </row>
    <row r="3" spans="1:6" ht="20" customHeight="1" x14ac:dyDescent="0.2">
      <c r="A3" s="2" t="s">
        <v>227</v>
      </c>
      <c r="B3" s="40">
        <v>300</v>
      </c>
      <c r="C3" s="3">
        <v>35.9</v>
      </c>
      <c r="D3" s="3">
        <f t="shared" si="0"/>
        <v>10770</v>
      </c>
      <c r="E3" s="4" t="s">
        <v>1</v>
      </c>
      <c r="F3" s="4" t="s">
        <v>2</v>
      </c>
    </row>
    <row r="4" spans="1:6" ht="20" customHeight="1" x14ac:dyDescent="0.2">
      <c r="A4" s="2" t="s">
        <v>228</v>
      </c>
      <c r="B4" s="40">
        <v>200</v>
      </c>
      <c r="C4" s="3">
        <v>35.6</v>
      </c>
      <c r="D4" s="3">
        <f t="shared" si="0"/>
        <v>7120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25090</v>
      </c>
      <c r="E5" s="14"/>
      <c r="F5" s="14"/>
    </row>
    <row r="6" spans="1:6" ht="20" customHeight="1" x14ac:dyDescent="0.2">
      <c r="A6" s="2" t="s">
        <v>229</v>
      </c>
      <c r="B6" s="40">
        <v>100</v>
      </c>
      <c r="C6" s="3">
        <v>35.6</v>
      </c>
      <c r="D6" s="3">
        <f t="shared" ref="D6:D8" si="1">C6*B6</f>
        <v>3560</v>
      </c>
      <c r="E6" s="4" t="s">
        <v>1</v>
      </c>
      <c r="F6" s="4" t="s">
        <v>2</v>
      </c>
    </row>
    <row r="7" spans="1:6" ht="20" customHeight="1" x14ac:dyDescent="0.2">
      <c r="A7" s="2" t="s">
        <v>230</v>
      </c>
      <c r="B7" s="40">
        <v>200</v>
      </c>
      <c r="C7" s="3">
        <v>35.9</v>
      </c>
      <c r="D7" s="3">
        <f t="shared" si="1"/>
        <v>7180</v>
      </c>
      <c r="E7" s="4" t="s">
        <v>1</v>
      </c>
      <c r="F7" s="4" t="s">
        <v>2</v>
      </c>
    </row>
    <row r="8" spans="1:6" ht="20" customHeight="1" x14ac:dyDescent="0.2">
      <c r="A8" s="2" t="s">
        <v>231</v>
      </c>
      <c r="B8" s="40">
        <v>400</v>
      </c>
      <c r="C8" s="3">
        <v>36.5</v>
      </c>
      <c r="D8" s="3">
        <f t="shared" si="1"/>
        <v>14600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25340</v>
      </c>
      <c r="E9" s="14"/>
      <c r="F9" s="14"/>
    </row>
    <row r="10" spans="1:6" ht="20" customHeight="1" x14ac:dyDescent="0.2">
      <c r="A10" s="2" t="s">
        <v>232</v>
      </c>
      <c r="B10" s="40">
        <v>300</v>
      </c>
      <c r="C10" s="3">
        <v>37</v>
      </c>
      <c r="D10" s="3">
        <f t="shared" ref="D10:D12" si="2">C10*B10</f>
        <v>11100</v>
      </c>
      <c r="E10" s="4" t="s">
        <v>1</v>
      </c>
      <c r="F10" s="4" t="s">
        <v>2</v>
      </c>
    </row>
    <row r="11" spans="1:6" ht="20" customHeight="1" x14ac:dyDescent="0.2">
      <c r="A11" s="2" t="s">
        <v>233</v>
      </c>
      <c r="B11" s="40">
        <v>120</v>
      </c>
      <c r="C11" s="3">
        <v>36.5</v>
      </c>
      <c r="D11" s="3">
        <f t="shared" si="2"/>
        <v>4380</v>
      </c>
      <c r="E11" s="4" t="s">
        <v>1</v>
      </c>
      <c r="F11" s="4" t="s">
        <v>2</v>
      </c>
    </row>
    <row r="12" spans="1:6" ht="20" customHeight="1" x14ac:dyDescent="0.2">
      <c r="A12" s="2" t="s">
        <v>234</v>
      </c>
      <c r="B12" s="40">
        <v>280</v>
      </c>
      <c r="C12" s="3">
        <v>36.5</v>
      </c>
      <c r="D12" s="3">
        <f t="shared" si="2"/>
        <v>10220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25700</v>
      </c>
      <c r="E13" s="14"/>
      <c r="F13" s="14"/>
    </row>
    <row r="14" spans="1:6" ht="20" customHeight="1" x14ac:dyDescent="0.2">
      <c r="A14" s="2" t="s">
        <v>235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236</v>
      </c>
      <c r="B15" s="40">
        <v>300</v>
      </c>
      <c r="C15" s="3">
        <v>36.299999999999997</v>
      </c>
      <c r="D15" s="3">
        <f t="shared" si="3"/>
        <v>10890</v>
      </c>
      <c r="E15" s="4" t="s">
        <v>1</v>
      </c>
      <c r="F15" s="4" t="s">
        <v>2</v>
      </c>
    </row>
    <row r="16" spans="1:6" ht="20" customHeight="1" x14ac:dyDescent="0.2">
      <c r="A16" s="2" t="s">
        <v>237</v>
      </c>
      <c r="B16" s="40">
        <v>200</v>
      </c>
      <c r="C16" s="3">
        <v>36.9</v>
      </c>
      <c r="D16" s="3">
        <f t="shared" si="3"/>
        <v>7380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25730</v>
      </c>
      <c r="E17" s="14"/>
      <c r="F17" s="14"/>
    </row>
    <row r="18" spans="1:6" s="1" customFormat="1" ht="20" customHeight="1" x14ac:dyDescent="0.2">
      <c r="A18" s="2" t="s">
        <v>238</v>
      </c>
      <c r="B18" s="40">
        <v>200</v>
      </c>
      <c r="C18" s="3">
        <v>37.4</v>
      </c>
      <c r="D18" s="3">
        <f t="shared" ref="D18:D20" si="4">C18*B18</f>
        <v>7480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239</v>
      </c>
      <c r="B19" s="40">
        <v>400</v>
      </c>
      <c r="C19" s="3">
        <v>37.4</v>
      </c>
      <c r="D19" s="3">
        <f t="shared" si="4"/>
        <v>14960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240</v>
      </c>
      <c r="B20" s="40">
        <v>100</v>
      </c>
      <c r="C20" s="3">
        <v>38.200000000000003</v>
      </c>
      <c r="D20" s="3">
        <f t="shared" si="4"/>
        <v>3820.0000000000005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26260</v>
      </c>
      <c r="E21" s="14"/>
      <c r="F21" s="14"/>
    </row>
    <row r="22" spans="1:6" ht="20" customHeight="1" x14ac:dyDescent="0.2">
      <c r="A22" s="33" t="s">
        <v>223</v>
      </c>
      <c r="B22" s="42">
        <f>B5+B9+B13+B17+B21</f>
        <v>3500</v>
      </c>
      <c r="C22" s="35">
        <f>D22/B22</f>
        <v>36.605714285714285</v>
      </c>
      <c r="D22" s="35">
        <f>SUM(D5+D9+D13+D17+D21)</f>
        <v>128120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529E-C525-C947-B49C-4BC2580B31AB}">
  <sheetPr>
    <tabColor theme="3" tint="0.499984740745262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208</v>
      </c>
      <c r="B2" s="40">
        <v>240</v>
      </c>
      <c r="C2" s="3">
        <v>38.6</v>
      </c>
      <c r="D2" s="3">
        <f t="shared" ref="D2:D4" si="0">C2*B2</f>
        <v>9264</v>
      </c>
      <c r="E2" s="4" t="s">
        <v>1</v>
      </c>
      <c r="F2" s="4" t="s">
        <v>2</v>
      </c>
    </row>
    <row r="3" spans="1:6" ht="20" customHeight="1" x14ac:dyDescent="0.2">
      <c r="A3" s="2" t="s">
        <v>209</v>
      </c>
      <c r="B3" s="40">
        <v>99</v>
      </c>
      <c r="C3" s="3">
        <v>38.6</v>
      </c>
      <c r="D3" s="3">
        <f t="shared" si="0"/>
        <v>3821.4</v>
      </c>
      <c r="E3" s="4" t="s">
        <v>1</v>
      </c>
      <c r="F3" s="4" t="s">
        <v>2</v>
      </c>
    </row>
    <row r="4" spans="1:6" ht="20" customHeight="1" x14ac:dyDescent="0.2">
      <c r="A4" s="2" t="s">
        <v>210</v>
      </c>
      <c r="B4" s="40">
        <v>261</v>
      </c>
      <c r="C4" s="3">
        <v>38.9</v>
      </c>
      <c r="D4" s="3">
        <f t="shared" si="0"/>
        <v>10152.9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23238.3</v>
      </c>
      <c r="E5" s="14"/>
      <c r="F5" s="14"/>
    </row>
    <row r="6" spans="1:6" ht="20" customHeight="1" x14ac:dyDescent="0.2">
      <c r="A6" s="2" t="s">
        <v>211</v>
      </c>
      <c r="B6" s="40">
        <v>300</v>
      </c>
      <c r="C6" s="3">
        <v>38.1</v>
      </c>
      <c r="D6" s="3">
        <f t="shared" ref="D6:D8" si="1">C6*B6</f>
        <v>11430</v>
      </c>
      <c r="E6" s="4" t="s">
        <v>1</v>
      </c>
      <c r="F6" s="4" t="s">
        <v>2</v>
      </c>
    </row>
    <row r="7" spans="1:6" ht="20" customHeight="1" x14ac:dyDescent="0.2">
      <c r="A7" s="2" t="s">
        <v>212</v>
      </c>
      <c r="B7" s="40">
        <v>200</v>
      </c>
      <c r="C7" s="3">
        <v>38.4</v>
      </c>
      <c r="D7" s="3">
        <f t="shared" si="1"/>
        <v>7680</v>
      </c>
      <c r="E7" s="4" t="s">
        <v>1</v>
      </c>
      <c r="F7" s="4" t="s">
        <v>2</v>
      </c>
    </row>
    <row r="8" spans="1:6" ht="20" customHeight="1" x14ac:dyDescent="0.2">
      <c r="A8" s="2" t="s">
        <v>213</v>
      </c>
      <c r="B8" s="40">
        <v>200</v>
      </c>
      <c r="C8" s="3">
        <v>38.5</v>
      </c>
      <c r="D8" s="3">
        <f t="shared" si="1"/>
        <v>7700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26810</v>
      </c>
      <c r="E9" s="14"/>
      <c r="F9" s="14"/>
    </row>
    <row r="10" spans="1:6" ht="20" customHeight="1" x14ac:dyDescent="0.2">
      <c r="A10" s="2" t="s">
        <v>214</v>
      </c>
      <c r="B10" s="40">
        <v>300</v>
      </c>
      <c r="C10" s="3">
        <v>39</v>
      </c>
      <c r="D10" s="3">
        <f t="shared" ref="D10:D12" si="2">C10*B10</f>
        <v>11700</v>
      </c>
      <c r="E10" s="4" t="s">
        <v>1</v>
      </c>
      <c r="F10" s="4" t="s">
        <v>2</v>
      </c>
    </row>
    <row r="11" spans="1:6" ht="20" customHeight="1" x14ac:dyDescent="0.2">
      <c r="A11" s="2" t="s">
        <v>215</v>
      </c>
      <c r="B11" s="40">
        <v>300</v>
      </c>
      <c r="C11" s="3">
        <v>39</v>
      </c>
      <c r="D11" s="3">
        <f t="shared" si="2"/>
        <v>11700</v>
      </c>
      <c r="E11" s="4" t="s">
        <v>1</v>
      </c>
      <c r="F11" s="4" t="s">
        <v>2</v>
      </c>
    </row>
    <row r="12" spans="1:6" ht="20" customHeight="1" x14ac:dyDescent="0.2">
      <c r="A12" s="2" t="s">
        <v>216</v>
      </c>
      <c r="B12" s="40">
        <v>100</v>
      </c>
      <c r="C12" s="3">
        <v>39.5</v>
      </c>
      <c r="D12" s="3">
        <f t="shared" si="2"/>
        <v>3950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27350</v>
      </c>
      <c r="E13" s="14"/>
      <c r="F13" s="14"/>
    </row>
    <row r="14" spans="1:6" ht="20" customHeight="1" x14ac:dyDescent="0.2">
      <c r="A14" s="2" t="s">
        <v>217</v>
      </c>
      <c r="B14" s="40">
        <v>200</v>
      </c>
      <c r="C14" s="3">
        <v>39.700000000000003</v>
      </c>
      <c r="D14" s="3">
        <f t="shared" ref="D14:D16" si="3">C14*B14</f>
        <v>7940.0000000000009</v>
      </c>
      <c r="E14" s="4" t="s">
        <v>1</v>
      </c>
      <c r="F14" s="4" t="s">
        <v>2</v>
      </c>
    </row>
    <row r="15" spans="1:6" ht="20" customHeight="1" x14ac:dyDescent="0.2">
      <c r="A15" s="2" t="s">
        <v>218</v>
      </c>
      <c r="B15" s="40">
        <v>200</v>
      </c>
      <c r="C15" s="3">
        <v>39.6</v>
      </c>
      <c r="D15" s="3">
        <f t="shared" si="3"/>
        <v>7920</v>
      </c>
      <c r="E15" s="4" t="s">
        <v>1</v>
      </c>
      <c r="F15" s="4" t="s">
        <v>2</v>
      </c>
    </row>
    <row r="16" spans="1:6" ht="20" customHeight="1" x14ac:dyDescent="0.2">
      <c r="A16" s="2" t="s">
        <v>219</v>
      </c>
      <c r="B16" s="40">
        <v>200</v>
      </c>
      <c r="C16" s="3">
        <v>39.4</v>
      </c>
      <c r="D16" s="3">
        <f t="shared" si="3"/>
        <v>7880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600</v>
      </c>
      <c r="C17" s="15"/>
      <c r="D17" s="15">
        <f>SUM(D14:D16)</f>
        <v>23740</v>
      </c>
      <c r="E17" s="14"/>
      <c r="F17" s="14"/>
    </row>
    <row r="18" spans="1:6" s="1" customFormat="1" ht="20" customHeight="1" x14ac:dyDescent="0.2">
      <c r="A18" s="2" t="s">
        <v>220</v>
      </c>
      <c r="B18" s="40">
        <v>200</v>
      </c>
      <c r="C18" s="3">
        <v>38.200000000000003</v>
      </c>
      <c r="D18" s="3">
        <f t="shared" ref="D18:D20" si="4">C18*B18</f>
        <v>7640.0000000000009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221</v>
      </c>
      <c r="B19" s="40">
        <v>200</v>
      </c>
      <c r="C19" s="3">
        <v>38.299999999999997</v>
      </c>
      <c r="D19" s="3">
        <f t="shared" si="4"/>
        <v>7659.9999999999991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222</v>
      </c>
      <c r="B20" s="40">
        <v>300</v>
      </c>
      <c r="C20" s="3">
        <v>38.1</v>
      </c>
      <c r="D20" s="3">
        <f t="shared" si="4"/>
        <v>11430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26730</v>
      </c>
      <c r="E21" s="14"/>
      <c r="F21" s="14"/>
    </row>
    <row r="22" spans="1:6" ht="20" customHeight="1" x14ac:dyDescent="0.2">
      <c r="A22" s="33" t="s">
        <v>224</v>
      </c>
      <c r="B22" s="42">
        <f>B5+B9+B13+B17+B21</f>
        <v>3300</v>
      </c>
      <c r="C22" s="35">
        <f>D22/B22</f>
        <v>38.747969696969697</v>
      </c>
      <c r="D22" s="35">
        <f>SUM(D5+D9+D13+D17+D21)</f>
        <v>127868.3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5A3-60F4-1743-B938-C2CE585E669E}">
  <sheetPr>
    <tabColor theme="3" tint="0.89999084444715716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192</v>
      </c>
      <c r="B2" s="40">
        <v>100</v>
      </c>
      <c r="C2" s="3">
        <v>40.4</v>
      </c>
      <c r="D2" s="3">
        <f t="shared" ref="D2:D4" si="0">C2*B2</f>
        <v>4040</v>
      </c>
    </row>
    <row r="3" spans="1:6" ht="20" customHeight="1" x14ac:dyDescent="0.2">
      <c r="A3" s="2" t="s">
        <v>193</v>
      </c>
      <c r="B3" s="40">
        <v>100</v>
      </c>
      <c r="C3" s="3">
        <v>40.6</v>
      </c>
      <c r="D3" s="3">
        <f t="shared" si="0"/>
        <v>4060</v>
      </c>
      <c r="E3" s="4" t="s">
        <v>1</v>
      </c>
      <c r="F3" s="4" t="s">
        <v>2</v>
      </c>
    </row>
    <row r="4" spans="1:6" ht="20" customHeight="1" x14ac:dyDescent="0.2">
      <c r="A4" s="2" t="s">
        <v>194</v>
      </c>
      <c r="B4" s="40">
        <v>300</v>
      </c>
      <c r="C4" s="3">
        <v>40.9</v>
      </c>
      <c r="D4" s="3">
        <f t="shared" si="0"/>
        <v>12270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500</v>
      </c>
      <c r="C5" s="41"/>
      <c r="D5" s="15">
        <f>SUM(D2:D4)</f>
        <v>20370</v>
      </c>
      <c r="E5" s="14"/>
      <c r="F5" s="14"/>
    </row>
    <row r="6" spans="1:6" ht="20" customHeight="1" x14ac:dyDescent="0.2">
      <c r="A6" s="2" t="s">
        <v>195</v>
      </c>
      <c r="B6" s="40">
        <v>100</v>
      </c>
      <c r="C6" s="3">
        <v>41.7</v>
      </c>
      <c r="D6" s="3">
        <f t="shared" ref="D6:D8" si="1">C6*B6</f>
        <v>4170</v>
      </c>
      <c r="E6" s="4" t="s">
        <v>1</v>
      </c>
      <c r="F6" s="4" t="s">
        <v>2</v>
      </c>
    </row>
    <row r="7" spans="1:6" ht="20" customHeight="1" x14ac:dyDescent="0.2">
      <c r="A7" s="2" t="s">
        <v>196</v>
      </c>
      <c r="B7" s="40">
        <v>200</v>
      </c>
      <c r="C7" s="3">
        <v>41</v>
      </c>
      <c r="D7" s="3">
        <f t="shared" si="1"/>
        <v>8200</v>
      </c>
      <c r="E7" s="4" t="s">
        <v>1</v>
      </c>
      <c r="F7" s="4" t="s">
        <v>2</v>
      </c>
    </row>
    <row r="8" spans="1:6" ht="20" customHeight="1" x14ac:dyDescent="0.2">
      <c r="A8" s="2" t="s">
        <v>197</v>
      </c>
      <c r="B8" s="40">
        <v>200</v>
      </c>
      <c r="C8" s="3">
        <v>41.2</v>
      </c>
      <c r="D8" s="3">
        <f t="shared" si="1"/>
        <v>8240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20610</v>
      </c>
      <c r="E9" s="14"/>
      <c r="F9" s="14"/>
    </row>
    <row r="10" spans="1:6" ht="20" customHeight="1" x14ac:dyDescent="0.2">
      <c r="A10" s="2" t="s">
        <v>198</v>
      </c>
      <c r="B10" s="40">
        <v>200</v>
      </c>
      <c r="C10" s="3">
        <v>39.299999999999997</v>
      </c>
      <c r="D10" s="3">
        <f t="shared" ref="D10:D12" si="2">C10*B10</f>
        <v>7859.9999999999991</v>
      </c>
      <c r="E10" s="4" t="s">
        <v>1</v>
      </c>
      <c r="F10" s="4" t="s">
        <v>2</v>
      </c>
    </row>
    <row r="11" spans="1:6" ht="20" customHeight="1" x14ac:dyDescent="0.2">
      <c r="A11" s="2" t="s">
        <v>199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200</v>
      </c>
      <c r="B12" s="40">
        <v>100</v>
      </c>
      <c r="C12" s="3">
        <v>39.4</v>
      </c>
      <c r="D12" s="3">
        <f t="shared" si="2"/>
        <v>3940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500</v>
      </c>
      <c r="C13" s="15"/>
      <c r="D13" s="15">
        <f>SUM(D10:D12)</f>
        <v>19660</v>
      </c>
      <c r="E13" s="14"/>
      <c r="F13" s="14"/>
    </row>
    <row r="14" spans="1:6" ht="20" customHeight="1" x14ac:dyDescent="0.2">
      <c r="A14" s="2" t="s">
        <v>201</v>
      </c>
      <c r="B14" s="40">
        <v>500</v>
      </c>
      <c r="C14" s="3">
        <v>39</v>
      </c>
      <c r="D14" s="3">
        <f t="shared" ref="D14:D16" si="3">C14*B14</f>
        <v>19500</v>
      </c>
      <c r="E14" s="4" t="s">
        <v>1</v>
      </c>
      <c r="F14" s="4" t="s">
        <v>2</v>
      </c>
    </row>
    <row r="15" spans="1:6" ht="20" customHeight="1" x14ac:dyDescent="0.2">
      <c r="A15" s="2" t="s">
        <v>202</v>
      </c>
      <c r="B15" s="40">
        <v>100</v>
      </c>
      <c r="C15" s="3">
        <v>38.9</v>
      </c>
      <c r="D15" s="3">
        <f t="shared" si="3"/>
        <v>3890</v>
      </c>
      <c r="E15" s="4" t="s">
        <v>1</v>
      </c>
      <c r="F15" s="4" t="s">
        <v>2</v>
      </c>
    </row>
    <row r="16" spans="1:6" ht="20" customHeight="1" x14ac:dyDescent="0.2">
      <c r="A16" s="2" t="s">
        <v>203</v>
      </c>
      <c r="B16" s="40">
        <v>200</v>
      </c>
      <c r="C16" s="3">
        <v>39</v>
      </c>
      <c r="D16" s="3">
        <f t="shared" si="3"/>
        <v>7800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31190</v>
      </c>
      <c r="E17" s="14"/>
      <c r="F17" s="14"/>
    </row>
    <row r="18" spans="1:6" s="1" customFormat="1" ht="20" customHeight="1" x14ac:dyDescent="0.2">
      <c r="A18" s="2" t="s">
        <v>204</v>
      </c>
      <c r="B18" s="40">
        <v>28</v>
      </c>
      <c r="C18" s="3">
        <v>39.9</v>
      </c>
      <c r="D18" s="3">
        <f>C18*B18</f>
        <v>1117.2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205</v>
      </c>
      <c r="B19" s="40">
        <v>122</v>
      </c>
      <c r="C19" s="3">
        <v>40</v>
      </c>
      <c r="D19" s="3">
        <f t="shared" ref="D19:D20" si="4">C19*B19</f>
        <v>4880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206</v>
      </c>
      <c r="B20" s="40">
        <v>50</v>
      </c>
      <c r="C20" s="3">
        <v>40</v>
      </c>
      <c r="D20" s="3">
        <f t="shared" si="4"/>
        <v>2000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200</v>
      </c>
      <c r="C21" s="15"/>
      <c r="D21" s="15">
        <f>SUM(D18:D20)</f>
        <v>7997.2</v>
      </c>
      <c r="E21" s="14"/>
      <c r="F21" s="14"/>
    </row>
    <row r="22" spans="1:6" ht="20" customHeight="1" x14ac:dyDescent="0.2">
      <c r="A22" s="33" t="s">
        <v>225</v>
      </c>
      <c r="B22" s="42">
        <f>B5+B9+B13+B17+B21</f>
        <v>2500</v>
      </c>
      <c r="C22" s="35">
        <f>D22/B22</f>
        <v>39.930880000000002</v>
      </c>
      <c r="D22" s="35">
        <f>SUM(D5+D9+D13+D17+D21)</f>
        <v>99827.199999999997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AA57-7B43-DE4E-91D0-6D89A7BE145C}">
  <sheetPr>
    <tabColor theme="3" tint="0.499984740745262"/>
    <pageSetUpPr fitToPage="1"/>
  </sheetPr>
  <dimension ref="A1:F27"/>
  <sheetViews>
    <sheetView workbookViewId="0">
      <selection activeCell="D24" sqref="D2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175</v>
      </c>
      <c r="B2" s="40">
        <v>250</v>
      </c>
      <c r="C2" s="3">
        <v>38.799999999999997</v>
      </c>
      <c r="D2" s="3">
        <f t="shared" ref="D2:D4" si="0">C2*B2</f>
        <v>9700</v>
      </c>
      <c r="E2" s="4" t="s">
        <v>1</v>
      </c>
      <c r="F2" s="4" t="s">
        <v>2</v>
      </c>
    </row>
    <row r="3" spans="1:6" ht="20" customHeight="1" x14ac:dyDescent="0.2">
      <c r="A3" s="2" t="s">
        <v>176</v>
      </c>
      <c r="B3" s="40">
        <v>200</v>
      </c>
      <c r="C3" s="3">
        <v>38.799999999999997</v>
      </c>
      <c r="D3" s="3">
        <f t="shared" si="0"/>
        <v>7759.9999999999991</v>
      </c>
      <c r="E3" s="4" t="s">
        <v>1</v>
      </c>
      <c r="F3" s="4" t="s">
        <v>2</v>
      </c>
    </row>
    <row r="4" spans="1:6" ht="20" customHeight="1" x14ac:dyDescent="0.2">
      <c r="A4" s="2" t="s">
        <v>177</v>
      </c>
      <c r="B4" s="40">
        <v>200</v>
      </c>
      <c r="C4" s="3">
        <v>38.799999999999997</v>
      </c>
      <c r="D4" s="3">
        <f t="shared" si="0"/>
        <v>7759.9999999999991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650</v>
      </c>
      <c r="C5" s="41"/>
      <c r="D5" s="15">
        <f>SUM(D2:D4)</f>
        <v>25220</v>
      </c>
      <c r="E5" s="14"/>
      <c r="F5" s="14"/>
    </row>
    <row r="6" spans="1:6" ht="20" customHeight="1" x14ac:dyDescent="0.2">
      <c r="A6" s="2" t="s">
        <v>178</v>
      </c>
      <c r="B6" s="40">
        <v>300</v>
      </c>
      <c r="C6" s="3">
        <v>39.200000000000003</v>
      </c>
      <c r="D6" s="3">
        <f t="shared" ref="D6:D8" si="1">C6*B6</f>
        <v>11760</v>
      </c>
      <c r="E6" s="4" t="s">
        <v>1</v>
      </c>
      <c r="F6" s="4" t="s">
        <v>2</v>
      </c>
    </row>
    <row r="7" spans="1:6" ht="20" customHeight="1" x14ac:dyDescent="0.2">
      <c r="A7" s="2" t="s">
        <v>179</v>
      </c>
      <c r="B7" s="40">
        <v>300</v>
      </c>
      <c r="C7" s="3">
        <v>39.1</v>
      </c>
      <c r="D7" s="3">
        <f t="shared" si="1"/>
        <v>11730</v>
      </c>
      <c r="E7" s="4" t="s">
        <v>1</v>
      </c>
      <c r="F7" s="4" t="s">
        <v>2</v>
      </c>
    </row>
    <row r="8" spans="1:6" ht="20" customHeight="1" x14ac:dyDescent="0.2">
      <c r="A8" s="2" t="s">
        <v>180</v>
      </c>
      <c r="B8" s="40">
        <v>100</v>
      </c>
      <c r="C8" s="3">
        <v>39.1</v>
      </c>
      <c r="D8" s="3">
        <f t="shared" si="1"/>
        <v>3910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27400</v>
      </c>
      <c r="E9" s="14"/>
      <c r="F9" s="14"/>
    </row>
    <row r="10" spans="1:6" ht="20" customHeight="1" x14ac:dyDescent="0.2">
      <c r="A10" s="2" t="s">
        <v>181</v>
      </c>
      <c r="B10" s="40">
        <v>200</v>
      </c>
      <c r="C10" s="3">
        <v>39.6</v>
      </c>
      <c r="D10" s="3">
        <f t="shared" ref="D10:D12" si="2">C10*B10</f>
        <v>7920</v>
      </c>
      <c r="E10" s="4" t="s">
        <v>1</v>
      </c>
      <c r="F10" s="4" t="s">
        <v>2</v>
      </c>
    </row>
    <row r="11" spans="1:6" ht="20" customHeight="1" x14ac:dyDescent="0.2">
      <c r="A11" s="2" t="s">
        <v>182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183</v>
      </c>
      <c r="B12" s="40">
        <v>200</v>
      </c>
      <c r="C12" s="3">
        <v>39.9</v>
      </c>
      <c r="D12" s="3">
        <f t="shared" si="2"/>
        <v>7980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600</v>
      </c>
      <c r="C13" s="15"/>
      <c r="D13" s="15">
        <f>SUM(D10:D12)</f>
        <v>23760</v>
      </c>
      <c r="E13" s="14"/>
      <c r="F13" s="14"/>
    </row>
    <row r="14" spans="1:6" ht="20" customHeight="1" x14ac:dyDescent="0.2">
      <c r="A14" s="2" t="s">
        <v>184</v>
      </c>
      <c r="B14" s="40">
        <v>140</v>
      </c>
      <c r="C14" s="3">
        <v>40.5</v>
      </c>
      <c r="D14" s="3">
        <f t="shared" ref="D14:D16" si="3">C14*B14</f>
        <v>5670</v>
      </c>
      <c r="E14" s="4" t="s">
        <v>1</v>
      </c>
      <c r="F14" s="4" t="s">
        <v>2</v>
      </c>
    </row>
    <row r="15" spans="1:6" ht="20" customHeight="1" x14ac:dyDescent="0.2">
      <c r="A15" s="2" t="s">
        <v>185</v>
      </c>
      <c r="B15" s="40">
        <v>200</v>
      </c>
      <c r="C15" s="3">
        <v>40.799999999999997</v>
      </c>
      <c r="D15" s="3">
        <f t="shared" si="3"/>
        <v>8159.9999999999991</v>
      </c>
      <c r="E15" s="4" t="s">
        <v>1</v>
      </c>
      <c r="F15" s="4" t="s">
        <v>2</v>
      </c>
    </row>
    <row r="16" spans="1:6" ht="20" customHeight="1" x14ac:dyDescent="0.2">
      <c r="A16" s="2" t="s">
        <v>186</v>
      </c>
      <c r="B16" s="40">
        <v>160</v>
      </c>
      <c r="C16" s="3">
        <v>40.4</v>
      </c>
      <c r="D16" s="3">
        <f t="shared" si="3"/>
        <v>6464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500</v>
      </c>
      <c r="C17" s="15"/>
      <c r="D17" s="15">
        <f>SUM(D14:D16)</f>
        <v>20294</v>
      </c>
      <c r="E17" s="14"/>
      <c r="F17" s="14"/>
    </row>
    <row r="18" spans="1:6" s="1" customFormat="1" ht="20" customHeight="1" x14ac:dyDescent="0.2">
      <c r="A18" s="2" t="s">
        <v>187</v>
      </c>
      <c r="B18" s="40">
        <v>250</v>
      </c>
      <c r="C18" s="3">
        <v>39.9</v>
      </c>
      <c r="D18" s="3">
        <f t="shared" ref="D18:D20" si="4">C18*B18</f>
        <v>9975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188</v>
      </c>
      <c r="B19" s="40">
        <v>300</v>
      </c>
      <c r="C19" s="3">
        <v>40.299999999999997</v>
      </c>
      <c r="D19" s="3">
        <f t="shared" si="4"/>
        <v>12090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189</v>
      </c>
      <c r="B20" s="40">
        <v>250</v>
      </c>
      <c r="C20" s="3">
        <v>40.299999999999997</v>
      </c>
      <c r="D20" s="3">
        <f t="shared" si="4"/>
        <v>10075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32140</v>
      </c>
      <c r="E21" s="14"/>
      <c r="F21" s="14"/>
    </row>
    <row r="22" spans="1:6" ht="20" customHeight="1" x14ac:dyDescent="0.2">
      <c r="A22" s="33" t="s">
        <v>174</v>
      </c>
      <c r="B22" s="42">
        <f>B5+B9+B13+B17+B21</f>
        <v>3250</v>
      </c>
      <c r="C22" s="35">
        <f>D22/B22</f>
        <v>39.635076923076923</v>
      </c>
      <c r="D22" s="35">
        <f>SUM(D5+D9+D13+D17+D21)</f>
        <v>128814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82B3-1B29-244D-A9F6-11464F56D97C}">
  <sheetPr>
    <tabColor theme="3" tint="0.89999084444715716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159</v>
      </c>
      <c r="B2" s="40">
        <v>400</v>
      </c>
      <c r="C2" s="3">
        <v>39</v>
      </c>
      <c r="D2" s="3">
        <f t="shared" ref="D2:D4" si="0">C2*B2</f>
        <v>15600</v>
      </c>
      <c r="E2" s="4" t="s">
        <v>1</v>
      </c>
      <c r="F2" s="4" t="s">
        <v>2</v>
      </c>
    </row>
    <row r="3" spans="1:6" ht="20" customHeight="1" x14ac:dyDescent="0.2">
      <c r="A3" s="2" t="s">
        <v>160</v>
      </c>
      <c r="B3" s="40">
        <v>92</v>
      </c>
      <c r="C3" s="3">
        <v>39</v>
      </c>
      <c r="D3" s="3">
        <f t="shared" si="0"/>
        <v>3588</v>
      </c>
      <c r="E3" s="4" t="s">
        <v>1</v>
      </c>
      <c r="F3" s="4" t="s">
        <v>2</v>
      </c>
    </row>
    <row r="4" spans="1:6" ht="20" customHeight="1" x14ac:dyDescent="0.2">
      <c r="A4" s="2" t="s">
        <v>161</v>
      </c>
      <c r="B4" s="40">
        <v>108</v>
      </c>
      <c r="C4" s="3">
        <v>39</v>
      </c>
      <c r="D4" s="3">
        <f t="shared" si="0"/>
        <v>4212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23400</v>
      </c>
      <c r="E5" s="14"/>
      <c r="F5" s="14"/>
    </row>
    <row r="6" spans="1:6" ht="20" customHeight="1" x14ac:dyDescent="0.2">
      <c r="A6" s="2" t="s">
        <v>162</v>
      </c>
      <c r="B6" s="40">
        <v>200</v>
      </c>
      <c r="C6" s="3">
        <v>39.5</v>
      </c>
      <c r="D6" s="3">
        <f t="shared" ref="D6:D8" si="1">B6*C6</f>
        <v>7900</v>
      </c>
      <c r="E6" s="4" t="s">
        <v>1</v>
      </c>
      <c r="F6" s="4" t="s">
        <v>2</v>
      </c>
    </row>
    <row r="7" spans="1:6" ht="20" customHeight="1" x14ac:dyDescent="0.2">
      <c r="A7" s="2" t="s">
        <v>163</v>
      </c>
      <c r="B7" s="40">
        <v>200</v>
      </c>
      <c r="C7" s="3">
        <v>39.1</v>
      </c>
      <c r="D7" s="3">
        <f t="shared" si="1"/>
        <v>7820</v>
      </c>
      <c r="E7" s="4" t="s">
        <v>1</v>
      </c>
      <c r="F7" s="4" t="s">
        <v>2</v>
      </c>
    </row>
    <row r="8" spans="1:6" ht="20" customHeight="1" x14ac:dyDescent="0.2">
      <c r="A8" s="2" t="s">
        <v>164</v>
      </c>
      <c r="B8" s="40">
        <v>200</v>
      </c>
      <c r="C8" s="3">
        <v>38.799999999999997</v>
      </c>
      <c r="D8" s="3">
        <f t="shared" si="1"/>
        <v>7759.9999999999991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600</v>
      </c>
      <c r="C9" s="15"/>
      <c r="D9" s="15">
        <f>SUM(D6:D8)</f>
        <v>23480</v>
      </c>
      <c r="E9" s="14"/>
      <c r="F9" s="14"/>
    </row>
    <row r="10" spans="1:6" ht="20" customHeight="1" x14ac:dyDescent="0.2">
      <c r="A10" s="2" t="s">
        <v>165</v>
      </c>
      <c r="B10" s="40">
        <v>200</v>
      </c>
      <c r="C10" s="3">
        <v>39</v>
      </c>
      <c r="D10" s="3">
        <f t="shared" ref="D10:D12" si="2">B10*C10</f>
        <v>7800</v>
      </c>
      <c r="E10" s="4" t="s">
        <v>1</v>
      </c>
      <c r="F10" s="4" t="s">
        <v>2</v>
      </c>
    </row>
    <row r="11" spans="1:6" ht="20" customHeight="1" x14ac:dyDescent="0.2">
      <c r="A11" s="2" t="s">
        <v>166</v>
      </c>
      <c r="B11" s="40">
        <v>300</v>
      </c>
      <c r="C11" s="3">
        <v>38.799999999999997</v>
      </c>
      <c r="D11" s="3">
        <f t="shared" si="2"/>
        <v>11640</v>
      </c>
      <c r="E11" s="4" t="s">
        <v>1</v>
      </c>
      <c r="F11" s="4" t="s">
        <v>2</v>
      </c>
    </row>
    <row r="12" spans="1:6" ht="20" customHeight="1" x14ac:dyDescent="0.2">
      <c r="A12" s="2" t="s">
        <v>167</v>
      </c>
      <c r="B12" s="40">
        <v>200</v>
      </c>
      <c r="C12" s="3">
        <v>38.1</v>
      </c>
      <c r="D12" s="3">
        <f t="shared" si="2"/>
        <v>7620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27060</v>
      </c>
      <c r="E13" s="14"/>
      <c r="F13" s="14"/>
    </row>
    <row r="14" spans="1:6" ht="20" customHeight="1" x14ac:dyDescent="0.2">
      <c r="A14" s="2" t="s">
        <v>168</v>
      </c>
      <c r="B14" s="40">
        <v>200</v>
      </c>
      <c r="C14" s="3">
        <v>38.6</v>
      </c>
      <c r="D14" s="3">
        <f t="shared" ref="D14:D16" si="3">B14*C14</f>
        <v>7720</v>
      </c>
      <c r="E14" s="4" t="s">
        <v>1</v>
      </c>
      <c r="F14" s="4" t="s">
        <v>2</v>
      </c>
    </row>
    <row r="15" spans="1:6" ht="20" customHeight="1" x14ac:dyDescent="0.2">
      <c r="A15" s="2" t="s">
        <v>169</v>
      </c>
      <c r="B15" s="40">
        <v>300</v>
      </c>
      <c r="C15" s="3">
        <v>38.799999999999997</v>
      </c>
      <c r="D15" s="3">
        <f t="shared" si="3"/>
        <v>11640</v>
      </c>
      <c r="E15" s="4" t="s">
        <v>1</v>
      </c>
      <c r="F15" s="4" t="s">
        <v>2</v>
      </c>
    </row>
    <row r="16" spans="1:6" ht="20" customHeight="1" x14ac:dyDescent="0.2">
      <c r="A16" s="2" t="s">
        <v>170</v>
      </c>
      <c r="B16" s="40">
        <v>200</v>
      </c>
      <c r="C16" s="3">
        <v>38.5</v>
      </c>
      <c r="D16" s="3">
        <f t="shared" si="3"/>
        <v>7700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27060</v>
      </c>
      <c r="E17" s="14"/>
      <c r="F17" s="14"/>
    </row>
    <row r="18" spans="1:6" s="1" customFormat="1" ht="20" customHeight="1" x14ac:dyDescent="0.2">
      <c r="A18" s="2" t="s">
        <v>171</v>
      </c>
      <c r="B18" s="40">
        <v>200</v>
      </c>
      <c r="C18" s="3">
        <v>38.299999999999997</v>
      </c>
      <c r="D18" s="3">
        <f t="shared" ref="D18:D20" si="4">B18*C18</f>
        <v>7659.9999999999991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172</v>
      </c>
      <c r="B19" s="40">
        <v>250</v>
      </c>
      <c r="C19" s="3">
        <v>38.299999999999997</v>
      </c>
      <c r="D19" s="3">
        <f t="shared" si="4"/>
        <v>9575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173</v>
      </c>
      <c r="B20" s="40">
        <v>300</v>
      </c>
      <c r="C20" s="3">
        <v>38.5</v>
      </c>
      <c r="D20" s="3">
        <f t="shared" si="4"/>
        <v>11550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750</v>
      </c>
      <c r="C21" s="15"/>
      <c r="D21" s="15">
        <f>SUM(D18:D20)</f>
        <v>28785</v>
      </c>
      <c r="E21" s="14"/>
      <c r="F21" s="14"/>
    </row>
    <row r="22" spans="1:6" ht="20" customHeight="1" x14ac:dyDescent="0.2">
      <c r="A22" s="33" t="s">
        <v>158</v>
      </c>
      <c r="B22" s="42">
        <f>B5+B9+B13+B17+B21</f>
        <v>3350</v>
      </c>
      <c r="C22" s="35">
        <f>D22/B22</f>
        <v>38.741791044776122</v>
      </c>
      <c r="D22" s="35">
        <f>SUM(D5+D9+D13+D17+D21)</f>
        <v>129785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9FE4-8D0C-7849-9A9F-09021A779381}">
  <sheetPr>
    <tabColor theme="3" tint="0.499984740745262"/>
    <pageSetUpPr fitToPage="1"/>
  </sheetPr>
  <dimension ref="A1:F27"/>
  <sheetViews>
    <sheetView workbookViewId="0">
      <selection activeCell="A19" sqref="A19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467</v>
      </c>
      <c r="B2" s="40">
        <v>400</v>
      </c>
      <c r="C2" s="3">
        <v>33.299999999999997</v>
      </c>
      <c r="D2" s="3">
        <f t="shared" ref="D2:D4" si="0">B2*C2</f>
        <v>13319.999999999998</v>
      </c>
    </row>
    <row r="3" spans="1:6" ht="20" customHeight="1" x14ac:dyDescent="0.2">
      <c r="A3" s="2" t="s">
        <v>468</v>
      </c>
      <c r="B3" s="40">
        <v>400</v>
      </c>
      <c r="C3" s="3">
        <v>33.799999999999997</v>
      </c>
      <c r="D3" s="3">
        <f t="shared" si="0"/>
        <v>13519.999999999998</v>
      </c>
      <c r="E3" s="4" t="s">
        <v>1</v>
      </c>
      <c r="F3" s="4" t="s">
        <v>2</v>
      </c>
    </row>
    <row r="4" spans="1:6" ht="20" customHeight="1" x14ac:dyDescent="0.2">
      <c r="A4" s="2" t="s">
        <v>469</v>
      </c>
      <c r="B4" s="40">
        <v>400</v>
      </c>
      <c r="C4" s="3">
        <v>33.200000000000003</v>
      </c>
      <c r="D4" s="3">
        <f t="shared" si="0"/>
        <v>13280.000000000002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1200</v>
      </c>
      <c r="C5" s="41"/>
      <c r="D5" s="15">
        <f>SUM(D2:D4)</f>
        <v>40120</v>
      </c>
      <c r="E5" s="14"/>
      <c r="F5" s="14"/>
    </row>
    <row r="6" spans="1:6" ht="20" customHeight="1" x14ac:dyDescent="0.2">
      <c r="A6" s="2" t="s">
        <v>470</v>
      </c>
      <c r="B6" s="40">
        <v>499</v>
      </c>
      <c r="C6" s="3">
        <v>33.299999999999997</v>
      </c>
      <c r="D6" s="3">
        <f>B6*C6</f>
        <v>16616.699999999997</v>
      </c>
      <c r="E6" s="4" t="s">
        <v>1</v>
      </c>
      <c r="F6" s="4" t="s">
        <v>2</v>
      </c>
    </row>
    <row r="7" spans="1:6" ht="20" customHeight="1" x14ac:dyDescent="0.2">
      <c r="A7" s="2" t="s">
        <v>471</v>
      </c>
      <c r="B7" s="40">
        <v>104</v>
      </c>
      <c r="C7" s="3">
        <v>33.9</v>
      </c>
      <c r="D7" s="3">
        <f t="shared" ref="D7:D8" si="1">B7*C7</f>
        <v>3525.6</v>
      </c>
      <c r="E7" s="4" t="s">
        <v>1</v>
      </c>
      <c r="F7" s="4" t="s">
        <v>2</v>
      </c>
    </row>
    <row r="8" spans="1:6" ht="20" customHeight="1" x14ac:dyDescent="0.2">
      <c r="A8" s="2" t="s">
        <v>472</v>
      </c>
      <c r="B8" s="40">
        <v>647</v>
      </c>
      <c r="C8" s="3">
        <v>33.700000000000003</v>
      </c>
      <c r="D8" s="3">
        <f t="shared" si="1"/>
        <v>21803.9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1250</v>
      </c>
      <c r="C9" s="15"/>
      <c r="D9" s="15">
        <f>SUM(D6:D8)</f>
        <v>41946.2</v>
      </c>
      <c r="E9" s="14"/>
      <c r="F9" s="14"/>
    </row>
    <row r="10" spans="1:6" ht="20" customHeight="1" x14ac:dyDescent="0.2">
      <c r="A10" s="2" t="s">
        <v>473</v>
      </c>
      <c r="B10" s="40">
        <v>450</v>
      </c>
      <c r="C10" s="3">
        <v>34.200000000000003</v>
      </c>
      <c r="D10" s="3">
        <f>B10*C10</f>
        <v>15390.000000000002</v>
      </c>
      <c r="E10" s="4" t="s">
        <v>1</v>
      </c>
      <c r="F10" s="4" t="s">
        <v>2</v>
      </c>
    </row>
    <row r="11" spans="1:6" ht="20" customHeight="1" x14ac:dyDescent="0.2">
      <c r="A11" s="2" t="s">
        <v>474</v>
      </c>
      <c r="B11" s="40">
        <v>500</v>
      </c>
      <c r="C11" s="3">
        <v>34.200000000000003</v>
      </c>
      <c r="D11" s="3">
        <f t="shared" ref="D11:D12" si="2">B11*C11</f>
        <v>17100</v>
      </c>
      <c r="E11" s="4" t="s">
        <v>1</v>
      </c>
      <c r="F11" s="4" t="s">
        <v>2</v>
      </c>
    </row>
    <row r="12" spans="1:6" ht="20" customHeight="1" x14ac:dyDescent="0.2">
      <c r="A12" s="2" t="s">
        <v>475</v>
      </c>
      <c r="B12" s="40">
        <v>300</v>
      </c>
      <c r="C12" s="3">
        <v>33.799999999999997</v>
      </c>
      <c r="D12" s="3">
        <f t="shared" si="2"/>
        <v>10140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1250</v>
      </c>
      <c r="C13" s="15"/>
      <c r="D13" s="15">
        <f>SUM(D10:D12)</f>
        <v>42630</v>
      </c>
      <c r="E13" s="14"/>
      <c r="F13" s="14"/>
    </row>
    <row r="14" spans="1:6" ht="20" customHeight="1" x14ac:dyDescent="0.2">
      <c r="A14" s="2" t="s">
        <v>476</v>
      </c>
      <c r="B14" s="40">
        <v>400</v>
      </c>
      <c r="C14" s="3">
        <v>33.299999999999997</v>
      </c>
      <c r="D14" s="3">
        <f>B14*C14</f>
        <v>13319.999999999998</v>
      </c>
      <c r="E14" s="4" t="s">
        <v>1</v>
      </c>
      <c r="F14" s="4" t="s">
        <v>2</v>
      </c>
    </row>
    <row r="15" spans="1:6" ht="20" customHeight="1" x14ac:dyDescent="0.2">
      <c r="A15" s="2" t="s">
        <v>477</v>
      </c>
      <c r="B15" s="40">
        <v>500</v>
      </c>
      <c r="C15" s="3">
        <v>34.299999999999997</v>
      </c>
      <c r="D15" s="3">
        <f t="shared" ref="D15:D16" si="3">B15*C15</f>
        <v>17150</v>
      </c>
      <c r="E15" s="4" t="s">
        <v>1</v>
      </c>
      <c r="F15" s="4" t="s">
        <v>2</v>
      </c>
    </row>
    <row r="16" spans="1:6" ht="20" customHeight="1" x14ac:dyDescent="0.2">
      <c r="A16" s="2" t="s">
        <v>478</v>
      </c>
      <c r="B16" s="40">
        <v>400</v>
      </c>
      <c r="C16" s="3">
        <v>33.9</v>
      </c>
      <c r="D16" s="3">
        <f t="shared" si="3"/>
        <v>13560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1300</v>
      </c>
      <c r="C17" s="15"/>
      <c r="D17" s="15">
        <f>SUM(D14:D16)</f>
        <v>44030</v>
      </c>
      <c r="E17" s="14"/>
      <c r="F17" s="14"/>
    </row>
    <row r="18" spans="1:6" s="1" customFormat="1" ht="20" customHeight="1" x14ac:dyDescent="0.2">
      <c r="A18" s="2" t="s">
        <v>479</v>
      </c>
      <c r="B18" s="40">
        <v>400</v>
      </c>
      <c r="C18" s="3">
        <v>34.299999999999997</v>
      </c>
      <c r="D18" s="3">
        <f>B18*C18</f>
        <v>13719.999999999998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480</v>
      </c>
      <c r="B19" s="40">
        <v>500</v>
      </c>
      <c r="C19" s="3">
        <v>34</v>
      </c>
      <c r="D19" s="3">
        <f t="shared" ref="D19:D20" si="4">B19*C19</f>
        <v>17000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481</v>
      </c>
      <c r="B20" s="40">
        <v>300</v>
      </c>
      <c r="C20" s="3">
        <v>34</v>
      </c>
      <c r="D20" s="3">
        <f t="shared" si="4"/>
        <v>10200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1200</v>
      </c>
      <c r="C21" s="15"/>
      <c r="D21" s="15">
        <f>SUM(D18:D20)</f>
        <v>40920</v>
      </c>
      <c r="E21" s="14"/>
      <c r="F21" s="14"/>
    </row>
    <row r="22" spans="1:6" ht="20" customHeight="1" x14ac:dyDescent="0.2">
      <c r="A22" s="33" t="s">
        <v>466</v>
      </c>
      <c r="B22" s="42">
        <f>B5+B9+B13+B17+B21</f>
        <v>6200</v>
      </c>
      <c r="C22" s="35">
        <f>D22/B22</f>
        <v>33.813903225806456</v>
      </c>
      <c r="D22" s="35">
        <f>SUM(D5+D9+D13+D17+D21)</f>
        <v>209646.2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689A-3856-9348-803F-BA44743871F6}">
  <sheetPr>
    <tabColor theme="3" tint="0.499984740745262"/>
    <pageSetUpPr fitToPage="1"/>
  </sheetPr>
  <dimension ref="A1:F29"/>
  <sheetViews>
    <sheetView workbookViewId="0">
      <selection activeCell="D25" sqref="D2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141</v>
      </c>
      <c r="B2" s="40">
        <v>24</v>
      </c>
      <c r="C2" s="3">
        <v>39</v>
      </c>
      <c r="D2" s="3">
        <f>B2*C2</f>
        <v>936</v>
      </c>
      <c r="E2" s="4" t="s">
        <v>1</v>
      </c>
      <c r="F2" s="4" t="s">
        <v>2</v>
      </c>
    </row>
    <row r="3" spans="1:6" ht="20" customHeight="1" x14ac:dyDescent="0.2">
      <c r="A3" s="2" t="s">
        <v>142</v>
      </c>
      <c r="B3" s="40">
        <v>10</v>
      </c>
      <c r="C3" s="3">
        <v>39</v>
      </c>
      <c r="D3" s="3">
        <f>B3*C3</f>
        <v>390</v>
      </c>
      <c r="E3" s="4" t="s">
        <v>1</v>
      </c>
      <c r="F3" s="4" t="s">
        <v>2</v>
      </c>
    </row>
    <row r="4" spans="1:6" ht="20" customHeight="1" x14ac:dyDescent="0.2">
      <c r="A4" s="2" t="s">
        <v>142</v>
      </c>
      <c r="B4" s="40">
        <v>149</v>
      </c>
      <c r="C4" s="3">
        <v>39</v>
      </c>
      <c r="D4" s="3">
        <f>B4*C4</f>
        <v>5811</v>
      </c>
      <c r="E4" s="4" t="s">
        <v>1</v>
      </c>
      <c r="F4" s="4" t="s">
        <v>2</v>
      </c>
    </row>
    <row r="5" spans="1:6" ht="20" customHeight="1" x14ac:dyDescent="0.2">
      <c r="A5" s="2" t="s">
        <v>142</v>
      </c>
      <c r="B5" s="40">
        <v>167</v>
      </c>
      <c r="C5" s="3">
        <v>39</v>
      </c>
      <c r="D5" s="3">
        <f>B5*C5</f>
        <v>6513</v>
      </c>
      <c r="E5" s="4" t="s">
        <v>1</v>
      </c>
      <c r="F5" s="4" t="s">
        <v>2</v>
      </c>
    </row>
    <row r="6" spans="1:6" ht="20" customHeight="1" x14ac:dyDescent="0.2">
      <c r="A6" s="2" t="s">
        <v>143</v>
      </c>
      <c r="B6" s="40">
        <v>250</v>
      </c>
      <c r="C6" s="3">
        <v>38.799999999999997</v>
      </c>
      <c r="D6" s="3">
        <f>B6*C6</f>
        <v>9700</v>
      </c>
      <c r="E6" s="4" t="s">
        <v>1</v>
      </c>
      <c r="F6" s="4" t="s">
        <v>2</v>
      </c>
    </row>
    <row r="7" spans="1:6" ht="20" customHeight="1" x14ac:dyDescent="0.2">
      <c r="A7" s="32"/>
      <c r="B7" s="41">
        <f>SUM(B2:B6)</f>
        <v>600</v>
      </c>
      <c r="C7" s="41"/>
      <c r="D7" s="15">
        <f>SUM(D2:D6)</f>
        <v>23350</v>
      </c>
      <c r="E7" s="14"/>
      <c r="F7" s="14"/>
    </row>
    <row r="8" spans="1:6" ht="20" customHeight="1" x14ac:dyDescent="0.2">
      <c r="A8" s="2" t="s">
        <v>144</v>
      </c>
      <c r="B8" s="40">
        <v>300</v>
      </c>
      <c r="C8" s="3">
        <v>39</v>
      </c>
      <c r="D8" s="3">
        <f>B8*C8</f>
        <v>11700</v>
      </c>
      <c r="E8" s="4" t="s">
        <v>1</v>
      </c>
      <c r="F8" s="4" t="s">
        <v>2</v>
      </c>
    </row>
    <row r="9" spans="1:6" ht="20" customHeight="1" x14ac:dyDescent="0.2">
      <c r="A9" s="2" t="s">
        <v>145</v>
      </c>
      <c r="B9" s="40">
        <v>300</v>
      </c>
      <c r="C9" s="3">
        <v>39.5</v>
      </c>
      <c r="D9" s="3">
        <f>B9*C9</f>
        <v>11850</v>
      </c>
      <c r="E9" s="4" t="s">
        <v>1</v>
      </c>
      <c r="F9" s="4" t="s">
        <v>2</v>
      </c>
    </row>
    <row r="10" spans="1:6" ht="20" customHeight="1" x14ac:dyDescent="0.2">
      <c r="A10" s="2" t="s">
        <v>146</v>
      </c>
      <c r="B10" s="40">
        <v>100</v>
      </c>
      <c r="C10" s="3">
        <v>39.4</v>
      </c>
      <c r="D10" s="3">
        <f>B10*C10</f>
        <v>3940</v>
      </c>
      <c r="E10" s="4" t="s">
        <v>1</v>
      </c>
      <c r="F10" s="4" t="s">
        <v>2</v>
      </c>
    </row>
    <row r="11" spans="1:6" ht="20" customHeight="1" x14ac:dyDescent="0.2">
      <c r="A11" s="32"/>
      <c r="B11" s="41">
        <f>SUM(B8:B10)</f>
        <v>700</v>
      </c>
      <c r="C11" s="15"/>
      <c r="D11" s="15">
        <f>SUM(D8:D10)</f>
        <v>27490</v>
      </c>
      <c r="E11" s="14"/>
      <c r="F11" s="14"/>
    </row>
    <row r="12" spans="1:6" ht="20" customHeight="1" x14ac:dyDescent="0.2">
      <c r="A12" s="2" t="s">
        <v>147</v>
      </c>
      <c r="B12" s="40">
        <v>300</v>
      </c>
      <c r="C12" s="3">
        <v>39.700000000000003</v>
      </c>
      <c r="D12" s="3">
        <f>C12*B12</f>
        <v>11910</v>
      </c>
      <c r="E12" s="4" t="s">
        <v>1</v>
      </c>
      <c r="F12" s="4" t="s">
        <v>2</v>
      </c>
    </row>
    <row r="13" spans="1:6" ht="20" customHeight="1" x14ac:dyDescent="0.2">
      <c r="A13" s="2" t="s">
        <v>148</v>
      </c>
      <c r="B13" s="40">
        <v>200</v>
      </c>
      <c r="C13" s="3">
        <v>39.799999999999997</v>
      </c>
      <c r="D13" s="3">
        <f>C13*B13</f>
        <v>7959.9999999999991</v>
      </c>
      <c r="E13" s="4" t="s">
        <v>1</v>
      </c>
      <c r="F13" s="4" t="s">
        <v>2</v>
      </c>
    </row>
    <row r="14" spans="1:6" ht="20" customHeight="1" x14ac:dyDescent="0.2">
      <c r="A14" s="2" t="s">
        <v>149</v>
      </c>
      <c r="B14" s="40">
        <v>200</v>
      </c>
      <c r="C14" s="3">
        <v>39.5</v>
      </c>
      <c r="D14" s="3">
        <f>C14*B14</f>
        <v>7900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SUM(B12:B14)</f>
        <v>700</v>
      </c>
      <c r="C15" s="15"/>
      <c r="D15" s="15">
        <f>SUM(D12:D14)</f>
        <v>27770</v>
      </c>
      <c r="E15" s="14"/>
      <c r="F15" s="14"/>
    </row>
    <row r="16" spans="1:6" ht="20" customHeight="1" x14ac:dyDescent="0.2">
      <c r="A16" s="2" t="s">
        <v>150</v>
      </c>
      <c r="B16" s="40">
        <v>180</v>
      </c>
      <c r="C16" s="3">
        <v>39</v>
      </c>
      <c r="D16" s="3">
        <f>C16*B16</f>
        <v>7020</v>
      </c>
      <c r="E16" s="4" t="s">
        <v>1</v>
      </c>
      <c r="F16" s="4" t="s">
        <v>2</v>
      </c>
    </row>
    <row r="17" spans="1:6" ht="20" customHeight="1" x14ac:dyDescent="0.2">
      <c r="A17" s="2" t="s">
        <v>151</v>
      </c>
      <c r="B17" s="40">
        <v>205</v>
      </c>
      <c r="C17" s="3">
        <v>39.1</v>
      </c>
      <c r="D17" s="3">
        <f>C17*B17</f>
        <v>8015.5</v>
      </c>
      <c r="E17" s="4" t="s">
        <v>1</v>
      </c>
      <c r="F17" s="4" t="s">
        <v>2</v>
      </c>
    </row>
    <row r="18" spans="1:6" ht="20" customHeight="1" x14ac:dyDescent="0.2">
      <c r="A18" s="2" t="s">
        <v>152</v>
      </c>
      <c r="B18" s="40">
        <v>215</v>
      </c>
      <c r="C18" s="3">
        <v>39.1</v>
      </c>
      <c r="D18" s="3">
        <f>C18*B18</f>
        <v>8406.5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SUM(B16:B18)</f>
        <v>600</v>
      </c>
      <c r="C19" s="15"/>
      <c r="D19" s="15">
        <f>SUM(D16:D18)</f>
        <v>23442</v>
      </c>
      <c r="E19" s="14"/>
      <c r="F19" s="14"/>
    </row>
    <row r="20" spans="1:6" s="1" customFormat="1" ht="20" customHeight="1" x14ac:dyDescent="0.2">
      <c r="A20" s="2" t="s">
        <v>153</v>
      </c>
      <c r="B20" s="40">
        <v>400</v>
      </c>
      <c r="C20" s="3">
        <v>39.4</v>
      </c>
      <c r="D20" s="3">
        <f>B20*C20</f>
        <v>15760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154</v>
      </c>
      <c r="B21" s="40">
        <v>100</v>
      </c>
      <c r="C21" s="3">
        <v>39.799999999999997</v>
      </c>
      <c r="D21" s="3">
        <f>B21*C21</f>
        <v>3979.9999999999995</v>
      </c>
      <c r="E21" s="4" t="s">
        <v>1</v>
      </c>
      <c r="F21" s="4" t="s">
        <v>2</v>
      </c>
    </row>
    <row r="22" spans="1:6" s="1" customFormat="1" ht="20" customHeight="1" x14ac:dyDescent="0.2">
      <c r="A22" s="2" t="s">
        <v>155</v>
      </c>
      <c r="B22" s="40">
        <v>200</v>
      </c>
      <c r="C22" s="3">
        <v>39.4</v>
      </c>
      <c r="D22" s="3">
        <f>B22*C22</f>
        <v>7880</v>
      </c>
      <c r="E22" s="4" t="s">
        <v>1</v>
      </c>
      <c r="F22" s="4" t="s">
        <v>2</v>
      </c>
    </row>
    <row r="23" spans="1:6" s="1" customFormat="1" ht="20" customHeight="1" x14ac:dyDescent="0.2">
      <c r="A23" s="32"/>
      <c r="B23" s="41">
        <f>SUM(B20:B22)</f>
        <v>700</v>
      </c>
      <c r="C23" s="15"/>
      <c r="D23" s="15">
        <f>SUM(D20:D22)</f>
        <v>27620</v>
      </c>
      <c r="E23" s="14"/>
      <c r="F23" s="14"/>
    </row>
    <row r="24" spans="1:6" ht="20" customHeight="1" x14ac:dyDescent="0.2">
      <c r="A24" s="33" t="s">
        <v>140</v>
      </c>
      <c r="B24" s="42">
        <f>B7+B11+B15+B19+B23</f>
        <v>3300</v>
      </c>
      <c r="C24" s="35">
        <f>D24/B24</f>
        <v>39.294545454545457</v>
      </c>
      <c r="D24" s="35">
        <f>SUM(D7+D11+D15+D19+D23)</f>
        <v>129672</v>
      </c>
      <c r="E24" s="34" t="s">
        <v>1</v>
      </c>
      <c r="F24" s="34" t="s">
        <v>2</v>
      </c>
    </row>
    <row r="29" spans="1:6" s="3" customFormat="1" ht="20" customHeight="1" x14ac:dyDescent="0.2">
      <c r="A29" s="9"/>
      <c r="B29" s="8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8204-3B71-6A47-8A5D-015004641FEB}">
  <sheetPr>
    <tabColor theme="3" tint="0.89999084444715716"/>
    <pageSetUpPr fitToPage="1"/>
  </sheetPr>
  <dimension ref="A1:F34"/>
  <sheetViews>
    <sheetView workbookViewId="0">
      <selection activeCell="B29" sqref="B29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116</v>
      </c>
      <c r="B2" s="40">
        <v>200</v>
      </c>
      <c r="C2" s="3">
        <v>36.799999999999997</v>
      </c>
      <c r="D2" s="3">
        <f t="shared" ref="D2:D7" si="0">B2*C2</f>
        <v>7359.9999999999991</v>
      </c>
      <c r="E2" s="4" t="s">
        <v>1</v>
      </c>
      <c r="F2" s="4" t="s">
        <v>2</v>
      </c>
    </row>
    <row r="3" spans="1:6" ht="20" customHeight="1" x14ac:dyDescent="0.2">
      <c r="A3" s="2" t="s">
        <v>117</v>
      </c>
      <c r="B3" s="40">
        <v>3</v>
      </c>
      <c r="C3" s="3">
        <v>36.5</v>
      </c>
      <c r="D3" s="3">
        <f t="shared" si="0"/>
        <v>109.5</v>
      </c>
      <c r="E3" s="4" t="s">
        <v>1</v>
      </c>
      <c r="F3" s="4" t="s">
        <v>2</v>
      </c>
    </row>
    <row r="4" spans="1:6" ht="20" customHeight="1" x14ac:dyDescent="0.2">
      <c r="A4" s="2" t="s">
        <v>117</v>
      </c>
      <c r="B4" s="40">
        <v>3</v>
      </c>
      <c r="C4" s="3">
        <v>36.5</v>
      </c>
      <c r="D4" s="3">
        <f t="shared" si="0"/>
        <v>109.5</v>
      </c>
      <c r="E4" s="4" t="s">
        <v>1</v>
      </c>
      <c r="F4" s="4" t="s">
        <v>2</v>
      </c>
    </row>
    <row r="5" spans="1:6" ht="20" customHeight="1" x14ac:dyDescent="0.2">
      <c r="A5" s="2" t="s">
        <v>118</v>
      </c>
      <c r="B5" s="40">
        <v>94</v>
      </c>
      <c r="C5" s="3">
        <v>36.5</v>
      </c>
      <c r="D5" s="3">
        <f t="shared" si="0"/>
        <v>3431</v>
      </c>
      <c r="E5" s="4" t="s">
        <v>1</v>
      </c>
      <c r="F5" s="4" t="s">
        <v>2</v>
      </c>
    </row>
    <row r="6" spans="1:6" ht="20" customHeight="1" x14ac:dyDescent="0.2">
      <c r="A6" s="2" t="s">
        <v>119</v>
      </c>
      <c r="B6" s="40">
        <v>200</v>
      </c>
      <c r="C6" s="3">
        <v>36.5</v>
      </c>
      <c r="D6" s="3">
        <f t="shared" si="0"/>
        <v>7300</v>
      </c>
      <c r="E6" s="4" t="s">
        <v>1</v>
      </c>
      <c r="F6" s="4" t="s">
        <v>2</v>
      </c>
    </row>
    <row r="7" spans="1:6" ht="20" customHeight="1" x14ac:dyDescent="0.2">
      <c r="A7" s="2" t="s">
        <v>120</v>
      </c>
      <c r="B7" s="40">
        <v>200</v>
      </c>
      <c r="C7" s="3">
        <v>36.5</v>
      </c>
      <c r="D7" s="3">
        <f t="shared" si="0"/>
        <v>7300</v>
      </c>
      <c r="E7" s="4" t="s">
        <v>1</v>
      </c>
      <c r="F7" s="4" t="s">
        <v>2</v>
      </c>
    </row>
    <row r="8" spans="1:6" ht="20" customHeight="1" x14ac:dyDescent="0.2">
      <c r="A8" s="32"/>
      <c r="B8" s="41">
        <f>SUM(B2:B7)</f>
        <v>700</v>
      </c>
      <c r="C8" s="15"/>
      <c r="D8" s="15">
        <f>SUM(D2:D7)</f>
        <v>25610</v>
      </c>
      <c r="E8" s="14"/>
      <c r="F8" s="14"/>
    </row>
    <row r="9" spans="1:6" ht="20" customHeight="1" x14ac:dyDescent="0.2">
      <c r="A9" s="2" t="s">
        <v>121</v>
      </c>
      <c r="B9" s="40">
        <v>100</v>
      </c>
      <c r="C9" s="3">
        <v>37</v>
      </c>
      <c r="D9" s="3">
        <f t="shared" ref="D9:D27" si="1">B9*C9</f>
        <v>3700</v>
      </c>
      <c r="E9" s="4" t="s">
        <v>1</v>
      </c>
      <c r="F9" s="4" t="s">
        <v>2</v>
      </c>
    </row>
    <row r="10" spans="1:6" ht="20" customHeight="1" x14ac:dyDescent="0.2">
      <c r="A10" s="2" t="s">
        <v>122</v>
      </c>
      <c r="B10" s="40">
        <v>150</v>
      </c>
      <c r="C10" s="3">
        <v>37.200000000000003</v>
      </c>
      <c r="D10" s="3">
        <f t="shared" si="1"/>
        <v>5580</v>
      </c>
      <c r="E10" s="4" t="s">
        <v>1</v>
      </c>
      <c r="F10" s="4" t="s">
        <v>2</v>
      </c>
    </row>
    <row r="11" spans="1:6" ht="20" customHeight="1" x14ac:dyDescent="0.2">
      <c r="A11" s="2" t="s">
        <v>123</v>
      </c>
      <c r="B11" s="40">
        <v>150</v>
      </c>
      <c r="C11" s="3">
        <v>37.9</v>
      </c>
      <c r="D11" s="3">
        <f t="shared" si="1"/>
        <v>5685</v>
      </c>
      <c r="E11" s="4" t="s">
        <v>1</v>
      </c>
      <c r="F11" s="4" t="s">
        <v>2</v>
      </c>
    </row>
    <row r="12" spans="1:6" ht="20" customHeight="1" x14ac:dyDescent="0.2">
      <c r="A12" s="2" t="s">
        <v>124</v>
      </c>
      <c r="B12" s="40">
        <v>150</v>
      </c>
      <c r="C12" s="3">
        <v>39.1</v>
      </c>
      <c r="D12" s="3">
        <f t="shared" si="1"/>
        <v>5865</v>
      </c>
      <c r="E12" s="4" t="s">
        <v>1</v>
      </c>
      <c r="F12" s="4" t="s">
        <v>2</v>
      </c>
    </row>
    <row r="13" spans="1:6" ht="20" customHeight="1" x14ac:dyDescent="0.2">
      <c r="A13" s="2" t="s">
        <v>125</v>
      </c>
      <c r="B13" s="40">
        <v>150</v>
      </c>
      <c r="C13" s="3">
        <v>38.5</v>
      </c>
      <c r="D13" s="3">
        <f t="shared" si="1"/>
        <v>5775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SUM(B9:B13)</f>
        <v>700</v>
      </c>
      <c r="C14" s="15"/>
      <c r="D14" s="15">
        <f>SUM(D9:D13)</f>
        <v>26605</v>
      </c>
      <c r="E14" s="14"/>
      <c r="F14" s="14"/>
    </row>
    <row r="15" spans="1:6" ht="20" customHeight="1" x14ac:dyDescent="0.2">
      <c r="A15" s="2" t="s">
        <v>126</v>
      </c>
      <c r="B15" s="40">
        <v>200</v>
      </c>
      <c r="C15" s="3">
        <v>37.9</v>
      </c>
      <c r="D15" s="3">
        <f t="shared" si="1"/>
        <v>7580</v>
      </c>
      <c r="E15" s="4" t="s">
        <v>1</v>
      </c>
      <c r="F15" s="4" t="s">
        <v>2</v>
      </c>
    </row>
    <row r="16" spans="1:6" ht="20" customHeight="1" x14ac:dyDescent="0.2">
      <c r="A16" s="2" t="s">
        <v>127</v>
      </c>
      <c r="B16" s="40">
        <v>200</v>
      </c>
      <c r="C16" s="3">
        <v>38.5</v>
      </c>
      <c r="D16" s="3">
        <f t="shared" si="1"/>
        <v>7700</v>
      </c>
      <c r="E16" s="4" t="s">
        <v>1</v>
      </c>
      <c r="F16" s="4" t="s">
        <v>2</v>
      </c>
    </row>
    <row r="17" spans="1:6" ht="20" customHeight="1" x14ac:dyDescent="0.2">
      <c r="A17" s="2" t="s">
        <v>128</v>
      </c>
      <c r="B17" s="40">
        <v>150</v>
      </c>
      <c r="C17" s="3">
        <v>38.299999999999997</v>
      </c>
      <c r="D17" s="3">
        <f t="shared" si="1"/>
        <v>5745</v>
      </c>
      <c r="E17" s="4" t="s">
        <v>1</v>
      </c>
      <c r="F17" s="4" t="s">
        <v>2</v>
      </c>
    </row>
    <row r="18" spans="1:6" ht="20" customHeight="1" x14ac:dyDescent="0.2">
      <c r="A18" s="2" t="s">
        <v>129</v>
      </c>
      <c r="B18" s="40">
        <v>150</v>
      </c>
      <c r="C18" s="3">
        <v>38</v>
      </c>
      <c r="D18" s="3">
        <f t="shared" si="1"/>
        <v>5700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700</v>
      </c>
      <c r="C19" s="15"/>
      <c r="D19" s="15">
        <f>SUM(D15:D18)</f>
        <v>26725</v>
      </c>
      <c r="E19" s="14"/>
      <c r="F19" s="14"/>
    </row>
    <row r="20" spans="1:6" ht="20" customHeight="1" x14ac:dyDescent="0.2">
      <c r="A20" s="2" t="s">
        <v>130</v>
      </c>
      <c r="B20" s="40">
        <v>200</v>
      </c>
      <c r="C20" s="3">
        <v>38</v>
      </c>
      <c r="D20" s="3">
        <f t="shared" si="1"/>
        <v>7600</v>
      </c>
      <c r="E20" s="4" t="s">
        <v>1</v>
      </c>
      <c r="F20" s="4" t="s">
        <v>2</v>
      </c>
    </row>
    <row r="21" spans="1:6" ht="20" customHeight="1" x14ac:dyDescent="0.2">
      <c r="A21" s="2" t="s">
        <v>131</v>
      </c>
      <c r="B21" s="40">
        <v>150</v>
      </c>
      <c r="C21" s="3">
        <v>38.1</v>
      </c>
      <c r="D21" s="3">
        <f t="shared" si="1"/>
        <v>5715</v>
      </c>
      <c r="E21" s="4" t="s">
        <v>1</v>
      </c>
      <c r="F21" s="4" t="s">
        <v>2</v>
      </c>
    </row>
    <row r="22" spans="1:6" ht="20" customHeight="1" x14ac:dyDescent="0.2">
      <c r="A22" s="2" t="s">
        <v>132</v>
      </c>
      <c r="B22" s="40">
        <v>200</v>
      </c>
      <c r="C22" s="3">
        <v>38</v>
      </c>
      <c r="D22" s="3">
        <f t="shared" si="1"/>
        <v>7600</v>
      </c>
      <c r="E22" s="4" t="s">
        <v>1</v>
      </c>
      <c r="F22" s="4" t="s">
        <v>2</v>
      </c>
    </row>
    <row r="23" spans="1:6" ht="20" customHeight="1" x14ac:dyDescent="0.2">
      <c r="A23" s="32"/>
      <c r="B23" s="41">
        <f>SUM(B20:B22)</f>
        <v>550</v>
      </c>
      <c r="C23" s="15"/>
      <c r="D23" s="15">
        <f>SUM(D20:D22)</f>
        <v>20915</v>
      </c>
      <c r="E23" s="14"/>
      <c r="F23" s="14"/>
    </row>
    <row r="24" spans="1:6" s="1" customFormat="1" ht="20" customHeight="1" x14ac:dyDescent="0.2">
      <c r="A24" s="2" t="s">
        <v>133</v>
      </c>
      <c r="B24" s="40">
        <v>200</v>
      </c>
      <c r="C24" s="3">
        <v>38</v>
      </c>
      <c r="D24" s="3">
        <f t="shared" si="1"/>
        <v>7600</v>
      </c>
      <c r="E24" s="4" t="s">
        <v>1</v>
      </c>
      <c r="F24" s="4" t="s">
        <v>2</v>
      </c>
    </row>
    <row r="25" spans="1:6" s="1" customFormat="1" ht="20" customHeight="1" x14ac:dyDescent="0.2">
      <c r="A25" s="2" t="s">
        <v>134</v>
      </c>
      <c r="B25" s="40">
        <v>150</v>
      </c>
      <c r="C25" s="3">
        <v>38</v>
      </c>
      <c r="D25" s="3">
        <f t="shared" si="1"/>
        <v>5700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135</v>
      </c>
      <c r="B26" s="40">
        <v>150</v>
      </c>
      <c r="C26" s="3">
        <v>38.299999999999997</v>
      </c>
      <c r="D26" s="3">
        <f t="shared" si="1"/>
        <v>5745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136</v>
      </c>
      <c r="B27" s="40">
        <v>250</v>
      </c>
      <c r="C27" s="3">
        <v>38.5</v>
      </c>
      <c r="D27" s="3">
        <f t="shared" si="1"/>
        <v>9625</v>
      </c>
      <c r="E27" s="4" t="s">
        <v>1</v>
      </c>
      <c r="F27" s="4" t="s">
        <v>2</v>
      </c>
    </row>
    <row r="28" spans="1:6" s="1" customFormat="1" ht="20" customHeight="1" x14ac:dyDescent="0.2">
      <c r="A28" s="32"/>
      <c r="B28" s="41">
        <f>SUM(B24:B27)</f>
        <v>750</v>
      </c>
      <c r="C28" s="15"/>
      <c r="D28" s="15">
        <f>SUM(D24:D27)</f>
        <v>28670</v>
      </c>
      <c r="E28" s="14"/>
      <c r="F28" s="14"/>
    </row>
    <row r="29" spans="1:6" ht="20" customHeight="1" x14ac:dyDescent="0.2">
      <c r="A29" s="33" t="s">
        <v>137</v>
      </c>
      <c r="B29" s="42">
        <f>B8+B14+B19+B23+B28</f>
        <v>3400</v>
      </c>
      <c r="C29" s="35">
        <f>D29/B29</f>
        <v>37.801470588235297</v>
      </c>
      <c r="D29" s="35">
        <f>D8+D14+D19+D23+D28</f>
        <v>128525</v>
      </c>
      <c r="E29" s="34" t="s">
        <v>1</v>
      </c>
      <c r="F29" s="34" t="s">
        <v>2</v>
      </c>
    </row>
    <row r="34" spans="1:6" s="3" customFormat="1" ht="20" customHeight="1" x14ac:dyDescent="0.2">
      <c r="A34" s="9"/>
      <c r="B34" s="8"/>
      <c r="E34" s="4"/>
      <c r="F34" s="4"/>
    </row>
  </sheetData>
  <pageMargins left="0.7" right="0.7" top="0.75" bottom="0.75" header="0.3" footer="0.3"/>
  <pageSetup paperSize="9" scale="74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229B-C512-B243-BCB4-F0D45974FA88}">
  <sheetPr>
    <tabColor theme="3" tint="0.499984740745262"/>
    <pageSetUpPr fitToPage="1"/>
  </sheetPr>
  <dimension ref="A1:F5"/>
  <sheetViews>
    <sheetView workbookViewId="0">
      <selection activeCell="A9" sqref="A9"/>
    </sheetView>
  </sheetViews>
  <sheetFormatPr baseColWidth="10" defaultColWidth="20.83203125" defaultRowHeight="20" customHeight="1" x14ac:dyDescent="0.2"/>
  <cols>
    <col min="1" max="1" width="137.5" style="9" customWidth="1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139</v>
      </c>
      <c r="B1" s="48"/>
      <c r="C1" s="49"/>
      <c r="D1" s="49"/>
      <c r="E1" s="50"/>
      <c r="F1" s="50"/>
    </row>
    <row r="2" spans="1:6" ht="20" customHeight="1" x14ac:dyDescent="0.2">
      <c r="A2" s="8" t="s">
        <v>115</v>
      </c>
      <c r="B2" s="43"/>
      <c r="C2" s="12"/>
    </row>
    <row r="5" spans="1:6" s="3" customFormat="1" ht="20" customHeight="1" x14ac:dyDescent="0.2">
      <c r="A5" s="9"/>
      <c r="B5" s="8"/>
      <c r="E5" s="4"/>
      <c r="F5" s="4"/>
    </row>
  </sheetData>
  <pageMargins left="0.7" right="0.7" top="0.75" bottom="0.75" header="0.3" footer="0.3"/>
  <pageSetup paperSize="9" scale="74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451D-9D89-ED42-9BCB-D45EB528B385}">
  <sheetPr>
    <tabColor theme="3" tint="0.89999084444715716"/>
    <pageSetUpPr fitToPage="1"/>
  </sheetPr>
  <dimension ref="A1:F18"/>
  <sheetViews>
    <sheetView workbookViewId="0">
      <selection activeCell="B13" sqref="B1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106</v>
      </c>
      <c r="B2" s="43">
        <v>250</v>
      </c>
      <c r="C2" s="12">
        <v>38</v>
      </c>
      <c r="D2" s="3">
        <f t="shared" ref="D2:D3" si="0">B2*C2</f>
        <v>9500</v>
      </c>
      <c r="E2" s="4" t="s">
        <v>1</v>
      </c>
      <c r="F2" s="4" t="s">
        <v>2</v>
      </c>
    </row>
    <row r="3" spans="1:6" ht="20" customHeight="1" x14ac:dyDescent="0.2">
      <c r="A3" s="8" t="s">
        <v>107</v>
      </c>
      <c r="B3" s="43">
        <v>300</v>
      </c>
      <c r="C3" s="12">
        <v>38</v>
      </c>
      <c r="D3" s="3">
        <f t="shared" si="0"/>
        <v>11400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550</v>
      </c>
      <c r="C4" s="19"/>
      <c r="D4" s="15">
        <f>SUM(D2:D3)</f>
        <v>20900</v>
      </c>
      <c r="E4" s="14"/>
      <c r="F4" s="14"/>
    </row>
    <row r="5" spans="1:6" ht="20" customHeight="1" x14ac:dyDescent="0.2">
      <c r="A5" s="8" t="s">
        <v>108</v>
      </c>
      <c r="B5" s="43">
        <v>260</v>
      </c>
      <c r="C5" s="12">
        <v>37.9</v>
      </c>
      <c r="D5" s="3">
        <f t="shared" ref="D5:D11" si="1">SUM(B5*C5)</f>
        <v>9854</v>
      </c>
      <c r="E5" s="4" t="s">
        <v>1</v>
      </c>
      <c r="F5" s="4" t="s">
        <v>2</v>
      </c>
    </row>
    <row r="6" spans="1:6" ht="20" customHeight="1" x14ac:dyDescent="0.2">
      <c r="A6" s="8" t="s">
        <v>109</v>
      </c>
      <c r="B6" s="43">
        <v>156</v>
      </c>
      <c r="C6" s="12">
        <v>37.700000000000003</v>
      </c>
      <c r="D6" s="3">
        <f t="shared" si="1"/>
        <v>5881.2000000000007</v>
      </c>
      <c r="E6" s="4" t="s">
        <v>1</v>
      </c>
      <c r="F6" s="4" t="s">
        <v>2</v>
      </c>
    </row>
    <row r="7" spans="1:6" ht="20" customHeight="1" x14ac:dyDescent="0.2">
      <c r="A7" s="8" t="s">
        <v>110</v>
      </c>
      <c r="B7" s="43">
        <v>234</v>
      </c>
      <c r="C7" s="12">
        <v>37.700000000000003</v>
      </c>
      <c r="D7" s="3">
        <f t="shared" si="1"/>
        <v>8821.8000000000011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SUM(B5:B7)</f>
        <v>650</v>
      </c>
      <c r="C8" s="19"/>
      <c r="D8" s="15">
        <f>D5+D6+D7</f>
        <v>24557</v>
      </c>
      <c r="E8" s="14"/>
      <c r="F8" s="14"/>
    </row>
    <row r="9" spans="1:6" s="5" customFormat="1" ht="20" customHeight="1" x14ac:dyDescent="0.2">
      <c r="A9" s="8" t="s">
        <v>111</v>
      </c>
      <c r="B9" s="43">
        <v>232</v>
      </c>
      <c r="C9" s="12">
        <v>38</v>
      </c>
      <c r="D9" s="3">
        <f t="shared" si="1"/>
        <v>8816</v>
      </c>
      <c r="E9" s="4" t="s">
        <v>1</v>
      </c>
      <c r="F9" s="4" t="s">
        <v>2</v>
      </c>
    </row>
    <row r="10" spans="1:6" s="5" customFormat="1" ht="20" customHeight="1" x14ac:dyDescent="0.2">
      <c r="A10" s="8" t="s">
        <v>112</v>
      </c>
      <c r="B10" s="43">
        <v>368</v>
      </c>
      <c r="C10" s="12">
        <v>38</v>
      </c>
      <c r="D10" s="3">
        <f t="shared" si="1"/>
        <v>13984</v>
      </c>
      <c r="E10" s="4" t="s">
        <v>1</v>
      </c>
      <c r="F10" s="4" t="s">
        <v>2</v>
      </c>
    </row>
    <row r="11" spans="1:6" s="5" customFormat="1" ht="20" customHeight="1" x14ac:dyDescent="0.2">
      <c r="A11" s="8" t="s">
        <v>113</v>
      </c>
      <c r="B11" s="43">
        <v>100</v>
      </c>
      <c r="C11" s="12">
        <v>38.1</v>
      </c>
      <c r="D11" s="3">
        <f t="shared" si="1"/>
        <v>3810</v>
      </c>
      <c r="E11" s="4" t="s">
        <v>1</v>
      </c>
      <c r="F11" s="4" t="s">
        <v>2</v>
      </c>
    </row>
    <row r="12" spans="1:6" s="1" customFormat="1" ht="20" customHeight="1" x14ac:dyDescent="0.2">
      <c r="A12" s="16"/>
      <c r="B12" s="39">
        <f>SUM(B9:B11)</f>
        <v>700</v>
      </c>
      <c r="C12" s="20"/>
      <c r="D12" s="18">
        <f>SUM(D9:D11)</f>
        <v>26610</v>
      </c>
      <c r="E12" s="17"/>
      <c r="F12" s="17"/>
    </row>
    <row r="13" spans="1:6" ht="20" customHeight="1" x14ac:dyDescent="0.2">
      <c r="A13" s="36" t="s">
        <v>114</v>
      </c>
      <c r="B13" s="44">
        <f>B4+B8+B12</f>
        <v>1900</v>
      </c>
      <c r="C13" s="38">
        <f>D13/B13</f>
        <v>37.93</v>
      </c>
      <c r="D13" s="38">
        <f>D4+D8+D12</f>
        <v>72067</v>
      </c>
      <c r="E13" s="37" t="s">
        <v>1</v>
      </c>
      <c r="F13" s="37" t="s">
        <v>2</v>
      </c>
    </row>
    <row r="18" spans="2:2" ht="20" customHeight="1" x14ac:dyDescent="0.2">
      <c r="B18" s="8"/>
    </row>
  </sheetData>
  <pageMargins left="0.7" right="0.7" top="0.75" bottom="0.75" header="0.3" footer="0.3"/>
  <pageSetup paperSize="9" scale="74" orientation="portrait" horizontalDpi="0" verticalDpi="0"/>
  <ignoredErrors>
    <ignoredError sqref="D8 C13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750D-CCED-AE44-BE3C-5BD3A0A6A8C9}">
  <sheetPr>
    <tabColor theme="3" tint="0.499984740745262"/>
    <pageSetUpPr fitToPage="1"/>
  </sheetPr>
  <dimension ref="A1:F23"/>
  <sheetViews>
    <sheetView workbookViewId="0">
      <selection activeCell="D26" sqref="D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88</v>
      </c>
      <c r="B2" s="43">
        <v>300</v>
      </c>
      <c r="C2" s="12">
        <v>39.799999999999997</v>
      </c>
      <c r="D2" s="3">
        <f>SUM(B2*C2)</f>
        <v>11940</v>
      </c>
      <c r="E2" s="4" t="s">
        <v>1</v>
      </c>
      <c r="F2" s="4" t="s">
        <v>2</v>
      </c>
    </row>
    <row r="3" spans="1:6" ht="20" customHeight="1" x14ac:dyDescent="0.2">
      <c r="A3" s="8" t="s">
        <v>89</v>
      </c>
      <c r="B3" s="43">
        <v>300</v>
      </c>
      <c r="C3" s="12">
        <v>39.700000000000003</v>
      </c>
      <c r="D3" s="3">
        <f t="shared" ref="D3:D21" si="0">SUM(B3*C3)</f>
        <v>11910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600</v>
      </c>
      <c r="C4" s="19"/>
      <c r="D4" s="15">
        <f>SUM(D2:D3)</f>
        <v>23850</v>
      </c>
      <c r="E4" s="14"/>
      <c r="F4" s="14"/>
    </row>
    <row r="5" spans="1:6" ht="20" customHeight="1" x14ac:dyDescent="0.2">
      <c r="A5" s="8" t="s">
        <v>90</v>
      </c>
      <c r="B5" s="43">
        <v>300</v>
      </c>
      <c r="C5" s="12">
        <v>39</v>
      </c>
      <c r="D5" s="3">
        <f t="shared" si="0"/>
        <v>11700</v>
      </c>
      <c r="E5" s="4" t="s">
        <v>1</v>
      </c>
      <c r="F5" s="4" t="s">
        <v>2</v>
      </c>
    </row>
    <row r="6" spans="1:6" ht="20" customHeight="1" x14ac:dyDescent="0.2">
      <c r="A6" s="8" t="s">
        <v>91</v>
      </c>
      <c r="B6" s="43">
        <v>300</v>
      </c>
      <c r="C6" s="12">
        <v>38.9</v>
      </c>
      <c r="D6" s="3">
        <f t="shared" si="0"/>
        <v>11670</v>
      </c>
      <c r="E6" s="4" t="s">
        <v>1</v>
      </c>
      <c r="F6" s="4" t="s">
        <v>2</v>
      </c>
    </row>
    <row r="7" spans="1:6" ht="20" customHeight="1" x14ac:dyDescent="0.2">
      <c r="A7" s="8" t="s">
        <v>92</v>
      </c>
      <c r="B7" s="43">
        <v>11</v>
      </c>
      <c r="C7" s="12">
        <v>38.200000000000003</v>
      </c>
      <c r="D7" s="3">
        <f t="shared" si="0"/>
        <v>420.20000000000005</v>
      </c>
      <c r="E7" s="4" t="s">
        <v>1</v>
      </c>
      <c r="F7" s="4" t="s">
        <v>2</v>
      </c>
    </row>
    <row r="8" spans="1:6" ht="20" customHeight="1" x14ac:dyDescent="0.2">
      <c r="A8" s="8" t="s">
        <v>93</v>
      </c>
      <c r="B8" s="43">
        <v>89</v>
      </c>
      <c r="C8" s="12">
        <v>38.200000000000003</v>
      </c>
      <c r="D8" s="3">
        <f t="shared" si="0"/>
        <v>3399.8</v>
      </c>
      <c r="E8" s="4" t="s">
        <v>1</v>
      </c>
      <c r="F8" s="4" t="s">
        <v>2</v>
      </c>
    </row>
    <row r="9" spans="1:6" ht="20" customHeight="1" x14ac:dyDescent="0.2">
      <c r="A9" s="8" t="s">
        <v>94</v>
      </c>
      <c r="B9" s="43">
        <v>100</v>
      </c>
      <c r="C9" s="12">
        <v>38</v>
      </c>
      <c r="D9" s="3">
        <f t="shared" si="0"/>
        <v>3800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SUM(B5:B9)</f>
        <v>800</v>
      </c>
      <c r="C10" s="19"/>
      <c r="D10" s="15">
        <f>SUM(D5:D9)</f>
        <v>30990</v>
      </c>
      <c r="E10" s="14"/>
      <c r="F10" s="14"/>
    </row>
    <row r="11" spans="1:6" s="5" customFormat="1" ht="20" customHeight="1" x14ac:dyDescent="0.2">
      <c r="A11" s="8" t="s">
        <v>95</v>
      </c>
      <c r="B11" s="43">
        <v>600</v>
      </c>
      <c r="C11" s="12">
        <v>38.5</v>
      </c>
      <c r="D11" s="3">
        <f t="shared" si="0"/>
        <v>23100</v>
      </c>
      <c r="E11" s="4" t="s">
        <v>1</v>
      </c>
      <c r="F11" s="4" t="s">
        <v>2</v>
      </c>
    </row>
    <row r="12" spans="1:6" s="5" customFormat="1" ht="20" customHeight="1" x14ac:dyDescent="0.2">
      <c r="A12" s="8" t="s">
        <v>96</v>
      </c>
      <c r="B12" s="43">
        <v>100</v>
      </c>
      <c r="C12" s="12">
        <v>37.9</v>
      </c>
      <c r="D12" s="3">
        <f t="shared" si="0"/>
        <v>3790</v>
      </c>
      <c r="E12" s="4" t="s">
        <v>1</v>
      </c>
      <c r="F12" s="4" t="s">
        <v>2</v>
      </c>
    </row>
    <row r="13" spans="1:6" s="5" customFormat="1" ht="20" customHeight="1" x14ac:dyDescent="0.2">
      <c r="A13" s="8" t="s">
        <v>97</v>
      </c>
      <c r="B13" s="43">
        <v>100</v>
      </c>
      <c r="C13" s="12">
        <v>37.5</v>
      </c>
      <c r="D13" s="3">
        <f t="shared" si="0"/>
        <v>3750</v>
      </c>
      <c r="E13" s="4" t="s">
        <v>1</v>
      </c>
      <c r="F13" s="4" t="s">
        <v>2</v>
      </c>
    </row>
    <row r="14" spans="1:6" s="1" customFormat="1" ht="20" customHeight="1" x14ac:dyDescent="0.2">
      <c r="A14" s="13"/>
      <c r="B14" s="41">
        <f>SUM(B11:B13)</f>
        <v>800</v>
      </c>
      <c r="C14" s="19"/>
      <c r="D14" s="15">
        <f>SUM(D11:D13)</f>
        <v>30640</v>
      </c>
      <c r="E14" s="14"/>
      <c r="F14" s="14"/>
    </row>
    <row r="15" spans="1:6" ht="20" customHeight="1" x14ac:dyDescent="0.2">
      <c r="A15" s="8" t="s">
        <v>98</v>
      </c>
      <c r="B15" s="43">
        <v>100</v>
      </c>
      <c r="C15" s="12">
        <v>38.4</v>
      </c>
      <c r="D15" s="3">
        <f t="shared" si="0"/>
        <v>3840</v>
      </c>
      <c r="E15" s="4" t="s">
        <v>1</v>
      </c>
      <c r="F15" s="4" t="s">
        <v>2</v>
      </c>
    </row>
    <row r="16" spans="1:6" ht="20" customHeight="1" x14ac:dyDescent="0.2">
      <c r="A16" s="8" t="s">
        <v>99</v>
      </c>
      <c r="B16" s="43">
        <v>100</v>
      </c>
      <c r="C16" s="12">
        <v>37.700000000000003</v>
      </c>
      <c r="D16" s="3">
        <f t="shared" si="0"/>
        <v>3770.0000000000005</v>
      </c>
      <c r="E16" s="4" t="s">
        <v>1</v>
      </c>
      <c r="F16" s="4" t="s">
        <v>2</v>
      </c>
    </row>
    <row r="17" spans="1:6" ht="20" customHeight="1" x14ac:dyDescent="0.2">
      <c r="A17" s="8" t="s">
        <v>100</v>
      </c>
      <c r="B17" s="43">
        <v>300</v>
      </c>
      <c r="C17" s="12">
        <v>38.299999999999997</v>
      </c>
      <c r="D17" s="3">
        <f t="shared" si="0"/>
        <v>11490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SUM(B15:B17)</f>
        <v>500</v>
      </c>
      <c r="C18" s="19"/>
      <c r="D18" s="15">
        <f>SUM(D15:D17)</f>
        <v>19100</v>
      </c>
      <c r="E18" s="14"/>
      <c r="F18" s="14"/>
    </row>
    <row r="19" spans="1:6" ht="20" customHeight="1" x14ac:dyDescent="0.2">
      <c r="A19" s="8" t="s">
        <v>101</v>
      </c>
      <c r="B19" s="43">
        <v>200</v>
      </c>
      <c r="C19" s="12">
        <v>38.6</v>
      </c>
      <c r="D19" s="3">
        <f t="shared" si="0"/>
        <v>7720</v>
      </c>
      <c r="E19" s="4" t="s">
        <v>1</v>
      </c>
      <c r="F19" s="4" t="s">
        <v>2</v>
      </c>
    </row>
    <row r="20" spans="1:6" ht="20" customHeight="1" x14ac:dyDescent="0.2">
      <c r="A20" s="8" t="s">
        <v>102</v>
      </c>
      <c r="B20" s="43">
        <v>200</v>
      </c>
      <c r="C20" s="12">
        <v>38.799999999999997</v>
      </c>
      <c r="D20" s="3">
        <f t="shared" si="0"/>
        <v>7759.9999999999991</v>
      </c>
      <c r="E20" s="4" t="s">
        <v>1</v>
      </c>
      <c r="F20" s="4" t="s">
        <v>2</v>
      </c>
    </row>
    <row r="21" spans="1:6" ht="20" customHeight="1" x14ac:dyDescent="0.2">
      <c r="A21" s="8" t="s">
        <v>103</v>
      </c>
      <c r="B21" s="43">
        <v>200</v>
      </c>
      <c r="C21" s="12">
        <v>38.700000000000003</v>
      </c>
      <c r="D21" s="3">
        <f t="shared" si="0"/>
        <v>7740.0000000000009</v>
      </c>
      <c r="E21" s="4" t="s">
        <v>1</v>
      </c>
      <c r="F21" s="4" t="s">
        <v>2</v>
      </c>
    </row>
    <row r="22" spans="1:6" s="1" customFormat="1" ht="20" customHeight="1" x14ac:dyDescent="0.2">
      <c r="A22" s="16"/>
      <c r="B22" s="39">
        <f>SUM(B19:B21)</f>
        <v>600</v>
      </c>
      <c r="C22" s="20"/>
      <c r="D22" s="18">
        <f>SUM(D19:D21)</f>
        <v>23220</v>
      </c>
      <c r="E22" s="17"/>
      <c r="F22" s="17"/>
    </row>
    <row r="23" spans="1:6" ht="20" customHeight="1" x14ac:dyDescent="0.2">
      <c r="A23" s="36" t="s">
        <v>87</v>
      </c>
      <c r="B23" s="44">
        <f>B4+B10+B14+B18+B22</f>
        <v>3300</v>
      </c>
      <c r="C23" s="38">
        <f>D23/B23</f>
        <v>38.727272727272727</v>
      </c>
      <c r="D23" s="38">
        <f>D4+D10+D14+D18+D22</f>
        <v>127800</v>
      </c>
      <c r="E23" s="37" t="s">
        <v>1</v>
      </c>
      <c r="F23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B170-910B-7946-9B17-55A3D95A21F7}">
  <sheetPr>
    <tabColor theme="3" tint="0.89999084444715716"/>
    <pageSetUpPr fitToPage="1"/>
  </sheetPr>
  <dimension ref="A1:F16"/>
  <sheetViews>
    <sheetView workbookViewId="0">
      <selection activeCell="B34" sqref="B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75</v>
      </c>
      <c r="B2" s="43">
        <v>450</v>
      </c>
      <c r="C2" s="12" t="s">
        <v>76</v>
      </c>
      <c r="D2" s="3">
        <f>B2*C2</f>
        <v>18045</v>
      </c>
      <c r="E2" s="4" t="s">
        <v>1</v>
      </c>
      <c r="F2" s="4" t="s">
        <v>2</v>
      </c>
    </row>
    <row r="3" spans="1:6" s="1" customFormat="1" ht="20" customHeight="1" x14ac:dyDescent="0.2">
      <c r="A3" s="13"/>
      <c r="B3" s="41">
        <f>SUM(B2:B2)</f>
        <v>450</v>
      </c>
      <c r="C3" s="19"/>
      <c r="D3" s="15">
        <f>SUM(D2:D2)</f>
        <v>18045</v>
      </c>
      <c r="E3" s="14"/>
      <c r="F3" s="14"/>
    </row>
    <row r="4" spans="1:6" ht="20" customHeight="1" x14ac:dyDescent="0.2">
      <c r="A4" s="8" t="s">
        <v>77</v>
      </c>
      <c r="B4" s="43">
        <v>460</v>
      </c>
      <c r="C4" s="12">
        <v>40.200000000000003</v>
      </c>
      <c r="D4" s="3">
        <f>B4*C4</f>
        <v>18492</v>
      </c>
      <c r="E4" s="4" t="s">
        <v>1</v>
      </c>
      <c r="F4" s="4" t="s">
        <v>2</v>
      </c>
    </row>
    <row r="5" spans="1:6" s="1" customFormat="1" ht="20" customHeight="1" x14ac:dyDescent="0.2">
      <c r="A5" s="13"/>
      <c r="B5" s="41">
        <f>SUM(B4:B4)</f>
        <v>460</v>
      </c>
      <c r="C5" s="19"/>
      <c r="D5" s="15">
        <f>SUM(D4:D4)</f>
        <v>18492</v>
      </c>
      <c r="E5" s="14"/>
      <c r="F5" s="14"/>
    </row>
    <row r="6" spans="1:6" s="5" customFormat="1" ht="20" customHeight="1" x14ac:dyDescent="0.2">
      <c r="A6" s="8" t="s">
        <v>78</v>
      </c>
      <c r="B6" s="43">
        <v>202</v>
      </c>
      <c r="C6" s="12">
        <v>40</v>
      </c>
      <c r="D6" s="3">
        <f>B6*C6</f>
        <v>8080</v>
      </c>
      <c r="E6" s="4" t="s">
        <v>1</v>
      </c>
      <c r="F6" s="4" t="s">
        <v>2</v>
      </c>
    </row>
    <row r="7" spans="1:6" ht="20" customHeight="1" x14ac:dyDescent="0.2">
      <c r="A7" s="8" t="s">
        <v>79</v>
      </c>
      <c r="B7" s="43">
        <v>268</v>
      </c>
      <c r="C7" s="12">
        <v>40</v>
      </c>
      <c r="D7" s="3">
        <f>B7*C7</f>
        <v>10720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SUM(B6:B7)</f>
        <v>470</v>
      </c>
      <c r="C8" s="19"/>
      <c r="D8" s="15">
        <f>SUM(D6:D7)</f>
        <v>18800</v>
      </c>
      <c r="E8" s="14"/>
      <c r="F8" s="14"/>
    </row>
    <row r="9" spans="1:6" ht="20" customHeight="1" x14ac:dyDescent="0.2">
      <c r="A9" s="8" t="s">
        <v>80</v>
      </c>
      <c r="B9" s="43">
        <v>480</v>
      </c>
      <c r="C9" s="12">
        <v>40</v>
      </c>
      <c r="D9" s="3">
        <f>B9*C9</f>
        <v>19200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SUM(B9:B9)</f>
        <v>480</v>
      </c>
      <c r="C10" s="19"/>
      <c r="D10" s="15">
        <f>D9</f>
        <v>19200</v>
      </c>
      <c r="E10" s="14"/>
      <c r="F10" s="14"/>
    </row>
    <row r="11" spans="1:6" ht="20" customHeight="1" x14ac:dyDescent="0.2">
      <c r="A11" s="8" t="s">
        <v>81</v>
      </c>
      <c r="B11" s="43">
        <v>800</v>
      </c>
      <c r="C11" s="12">
        <v>38.6</v>
      </c>
      <c r="D11" s="3">
        <f>B11*C11</f>
        <v>30880</v>
      </c>
      <c r="E11" s="4" t="s">
        <v>1</v>
      </c>
      <c r="F11" s="4" t="s">
        <v>2</v>
      </c>
    </row>
    <row r="12" spans="1:6" ht="20" customHeight="1" x14ac:dyDescent="0.2">
      <c r="A12" s="8" t="s">
        <v>82</v>
      </c>
      <c r="B12" s="43">
        <v>240</v>
      </c>
      <c r="C12" s="12">
        <v>38.700000000000003</v>
      </c>
      <c r="D12" s="3">
        <f>B12*C12</f>
        <v>9288</v>
      </c>
      <c r="E12" s="4" t="s">
        <v>1</v>
      </c>
      <c r="F12" s="4" t="s">
        <v>2</v>
      </c>
    </row>
    <row r="13" spans="1:6" ht="20" customHeight="1" x14ac:dyDescent="0.2">
      <c r="A13" s="8" t="s">
        <v>83</v>
      </c>
      <c r="B13" s="43">
        <v>100</v>
      </c>
      <c r="C13" s="12">
        <v>38.799999999999997</v>
      </c>
      <c r="D13" s="3">
        <f>B13*C13</f>
        <v>3879.9999999999995</v>
      </c>
      <c r="E13" s="4" t="s">
        <v>1</v>
      </c>
      <c r="F13" s="4" t="s">
        <v>2</v>
      </c>
    </row>
    <row r="14" spans="1:6" ht="20" customHeight="1" x14ac:dyDescent="0.2">
      <c r="A14" s="8" t="s">
        <v>84</v>
      </c>
      <c r="B14" s="43">
        <v>200</v>
      </c>
      <c r="C14" s="12">
        <v>38.5</v>
      </c>
      <c r="D14" s="3">
        <f>B14*C14</f>
        <v>7700</v>
      </c>
      <c r="E14" s="4" t="s">
        <v>1</v>
      </c>
      <c r="F14" s="4" t="s">
        <v>2</v>
      </c>
    </row>
    <row r="15" spans="1:6" s="1" customFormat="1" ht="20" customHeight="1" x14ac:dyDescent="0.2">
      <c r="A15" s="16"/>
      <c r="B15" s="39">
        <f>SUM(B11:B14)</f>
        <v>1340</v>
      </c>
      <c r="C15" s="20"/>
      <c r="D15" s="18">
        <f>SUM(D11:D14)</f>
        <v>51748</v>
      </c>
      <c r="E15" s="17"/>
      <c r="F15" s="17"/>
    </row>
    <row r="16" spans="1:6" ht="20" customHeight="1" x14ac:dyDescent="0.2">
      <c r="A16" s="36" t="s">
        <v>86</v>
      </c>
      <c r="B16" s="44">
        <f>B3+B5+B8+B10+B15</f>
        <v>3200</v>
      </c>
      <c r="C16" s="38">
        <f>D16/B16</f>
        <v>39.464062499999997</v>
      </c>
      <c r="D16" s="38">
        <f>D3+D5+D8+D10+D15</f>
        <v>126285</v>
      </c>
      <c r="E16" s="37" t="s">
        <v>1</v>
      </c>
      <c r="F1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CCCB-1FA4-EE40-91B3-533382A16657}">
  <sheetPr>
    <tabColor theme="3" tint="0.499984740745262"/>
    <pageSetUpPr fitToPage="1"/>
  </sheetPr>
  <dimension ref="A1:F26"/>
  <sheetViews>
    <sheetView workbookViewId="0">
      <selection activeCell="B26" sqref="B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52</v>
      </c>
      <c r="B2" s="43">
        <v>100</v>
      </c>
      <c r="C2" s="12">
        <v>41.7</v>
      </c>
      <c r="D2" s="3">
        <f>B2*C2</f>
        <v>4170</v>
      </c>
      <c r="E2" s="4" t="s">
        <v>1</v>
      </c>
      <c r="F2" s="4" t="s">
        <v>2</v>
      </c>
    </row>
    <row r="3" spans="1:6" ht="20" customHeight="1" x14ac:dyDescent="0.2">
      <c r="A3" s="8" t="s">
        <v>53</v>
      </c>
      <c r="B3" s="43">
        <v>100</v>
      </c>
      <c r="C3" s="12">
        <v>41.6</v>
      </c>
      <c r="D3" s="3">
        <f t="shared" ref="D3:D6" si="0">B3*C3</f>
        <v>4160</v>
      </c>
      <c r="E3" s="4" t="s">
        <v>1</v>
      </c>
      <c r="F3" s="4" t="s">
        <v>2</v>
      </c>
    </row>
    <row r="4" spans="1:6" ht="20" customHeight="1" x14ac:dyDescent="0.2">
      <c r="A4" s="8" t="s">
        <v>54</v>
      </c>
      <c r="B4" s="43">
        <v>100</v>
      </c>
      <c r="C4" s="12">
        <v>41.6</v>
      </c>
      <c r="D4" s="3">
        <f t="shared" si="0"/>
        <v>4160</v>
      </c>
      <c r="E4" s="4" t="s">
        <v>1</v>
      </c>
      <c r="F4" s="4" t="s">
        <v>2</v>
      </c>
    </row>
    <row r="5" spans="1:6" ht="20" customHeight="1" x14ac:dyDescent="0.2">
      <c r="A5" s="8" t="s">
        <v>55</v>
      </c>
      <c r="B5" s="43">
        <v>200</v>
      </c>
      <c r="C5" s="12">
        <v>41.4</v>
      </c>
      <c r="D5" s="3">
        <f t="shared" si="0"/>
        <v>8280</v>
      </c>
      <c r="E5" s="4" t="s">
        <v>1</v>
      </c>
      <c r="F5" s="4" t="s">
        <v>2</v>
      </c>
    </row>
    <row r="6" spans="1:6" ht="20" customHeight="1" x14ac:dyDescent="0.2">
      <c r="A6" s="8" t="s">
        <v>56</v>
      </c>
      <c r="B6" s="43">
        <v>100</v>
      </c>
      <c r="C6" s="12">
        <v>41.3</v>
      </c>
      <c r="D6" s="3">
        <f t="shared" si="0"/>
        <v>4130</v>
      </c>
      <c r="E6" s="4" t="s">
        <v>1</v>
      </c>
      <c r="F6" s="4" t="s">
        <v>2</v>
      </c>
    </row>
    <row r="7" spans="1:6" s="1" customFormat="1" ht="20" customHeight="1" x14ac:dyDescent="0.2">
      <c r="A7" s="13"/>
      <c r="B7" s="41">
        <f>SUM(B2:B6)</f>
        <v>600</v>
      </c>
      <c r="C7" s="19"/>
      <c r="D7" s="15">
        <f>SUM(D2:D6)</f>
        <v>24900</v>
      </c>
      <c r="E7" s="14"/>
      <c r="F7" s="14"/>
    </row>
    <row r="8" spans="1:6" ht="20" customHeight="1" x14ac:dyDescent="0.2">
      <c r="A8" s="8" t="s">
        <v>57</v>
      </c>
      <c r="B8" s="43">
        <v>95</v>
      </c>
      <c r="C8" s="12">
        <v>41.1</v>
      </c>
      <c r="D8" s="3">
        <f>B8*C8</f>
        <v>3904.5</v>
      </c>
      <c r="E8" s="4" t="s">
        <v>1</v>
      </c>
      <c r="F8" s="4" t="s">
        <v>2</v>
      </c>
    </row>
    <row r="9" spans="1:6" ht="20" customHeight="1" x14ac:dyDescent="0.2">
      <c r="A9" s="8" t="s">
        <v>57</v>
      </c>
      <c r="B9" s="43">
        <v>5</v>
      </c>
      <c r="C9" s="12">
        <v>41.1</v>
      </c>
      <c r="D9" s="3">
        <f t="shared" ref="D9:D12" si="1">B9*C9</f>
        <v>205.5</v>
      </c>
      <c r="E9" s="4" t="s">
        <v>1</v>
      </c>
      <c r="F9" s="4" t="s">
        <v>2</v>
      </c>
    </row>
    <row r="10" spans="1:6" ht="20" customHeight="1" x14ac:dyDescent="0.2">
      <c r="A10" s="8" t="s">
        <v>58</v>
      </c>
      <c r="B10" s="43">
        <v>100</v>
      </c>
      <c r="C10" s="12">
        <v>41.2</v>
      </c>
      <c r="D10" s="3">
        <f t="shared" si="1"/>
        <v>4120</v>
      </c>
      <c r="E10" s="4" t="s">
        <v>1</v>
      </c>
      <c r="F10" s="4" t="s">
        <v>2</v>
      </c>
    </row>
    <row r="11" spans="1:6" ht="20" customHeight="1" x14ac:dyDescent="0.2">
      <c r="A11" s="8" t="s">
        <v>59</v>
      </c>
      <c r="B11" s="43">
        <v>200</v>
      </c>
      <c r="C11" s="12">
        <v>41.2</v>
      </c>
      <c r="D11" s="3">
        <f t="shared" si="1"/>
        <v>8240</v>
      </c>
      <c r="E11" s="4" t="s">
        <v>1</v>
      </c>
      <c r="F11" s="4" t="s">
        <v>2</v>
      </c>
    </row>
    <row r="12" spans="1:6" ht="20" customHeight="1" x14ac:dyDescent="0.2">
      <c r="A12" s="8" t="s">
        <v>60</v>
      </c>
      <c r="B12" s="43">
        <v>200</v>
      </c>
      <c r="C12" s="12">
        <v>41</v>
      </c>
      <c r="D12" s="3">
        <f t="shared" si="1"/>
        <v>8200</v>
      </c>
      <c r="E12" s="4" t="s">
        <v>1</v>
      </c>
      <c r="F12" s="4" t="s">
        <v>2</v>
      </c>
    </row>
    <row r="13" spans="1:6" s="1" customFormat="1" ht="20" customHeight="1" x14ac:dyDescent="0.2">
      <c r="A13" s="13"/>
      <c r="B13" s="41">
        <f>SUM(B8:B12)</f>
        <v>600</v>
      </c>
      <c r="C13" s="19"/>
      <c r="D13" s="15">
        <f>SUM(D8:D12)</f>
        <v>24670</v>
      </c>
      <c r="E13" s="14"/>
      <c r="F13" s="14"/>
    </row>
    <row r="14" spans="1:6" s="5" customFormat="1" ht="20" customHeight="1" x14ac:dyDescent="0.2">
      <c r="A14" s="8" t="s">
        <v>61</v>
      </c>
      <c r="B14" s="43">
        <v>100</v>
      </c>
      <c r="C14" s="12">
        <v>40.6</v>
      </c>
      <c r="D14" s="3">
        <f>B14*C14</f>
        <v>4060</v>
      </c>
      <c r="E14" s="4" t="s">
        <v>1</v>
      </c>
      <c r="F14" s="4" t="s">
        <v>2</v>
      </c>
    </row>
    <row r="15" spans="1:6" ht="20" customHeight="1" x14ac:dyDescent="0.2">
      <c r="A15" s="8" t="s">
        <v>62</v>
      </c>
      <c r="B15" s="43">
        <v>200</v>
      </c>
      <c r="C15" s="12">
        <v>40.5</v>
      </c>
      <c r="D15" s="3">
        <f t="shared" ref="D15:D17" si="2">B15*C15</f>
        <v>8100</v>
      </c>
      <c r="E15" s="4" t="s">
        <v>1</v>
      </c>
      <c r="F15" s="4" t="s">
        <v>2</v>
      </c>
    </row>
    <row r="16" spans="1:6" ht="20" customHeight="1" x14ac:dyDescent="0.2">
      <c r="A16" s="8" t="s">
        <v>63</v>
      </c>
      <c r="B16" s="43">
        <v>100</v>
      </c>
      <c r="C16" s="12">
        <v>40.4</v>
      </c>
      <c r="D16" s="3">
        <f t="shared" si="2"/>
        <v>4040</v>
      </c>
      <c r="E16" s="4" t="s">
        <v>1</v>
      </c>
      <c r="F16" s="4" t="s">
        <v>2</v>
      </c>
    </row>
    <row r="17" spans="1:6" ht="20" customHeight="1" x14ac:dyDescent="0.2">
      <c r="A17" s="8" t="s">
        <v>64</v>
      </c>
      <c r="B17" s="43">
        <v>200</v>
      </c>
      <c r="C17" s="12">
        <v>40.4</v>
      </c>
      <c r="D17" s="3">
        <f t="shared" si="2"/>
        <v>8080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SUM(B14:B17)</f>
        <v>600</v>
      </c>
      <c r="C18" s="19"/>
      <c r="D18" s="15">
        <f>SUM(D14:D17)</f>
        <v>24280</v>
      </c>
      <c r="E18" s="14"/>
      <c r="F18" s="14"/>
    </row>
    <row r="19" spans="1:6" ht="20" customHeight="1" x14ac:dyDescent="0.2">
      <c r="A19" s="8" t="s">
        <v>65</v>
      </c>
      <c r="B19" s="43">
        <v>100</v>
      </c>
      <c r="C19" s="12">
        <v>40.5</v>
      </c>
      <c r="D19" s="3">
        <f>B19*C19</f>
        <v>4050</v>
      </c>
      <c r="E19" s="4" t="s">
        <v>1</v>
      </c>
      <c r="F19" s="4" t="s">
        <v>2</v>
      </c>
    </row>
    <row r="20" spans="1:6" ht="20" customHeight="1" x14ac:dyDescent="0.2">
      <c r="A20" s="8" t="s">
        <v>66</v>
      </c>
      <c r="B20" s="43">
        <v>100</v>
      </c>
      <c r="C20" s="12">
        <v>40.5</v>
      </c>
      <c r="D20" s="3">
        <f t="shared" ref="D20:D24" si="3">B20*C20</f>
        <v>4050</v>
      </c>
      <c r="E20" s="4" t="s">
        <v>1</v>
      </c>
      <c r="F20" s="4" t="s">
        <v>2</v>
      </c>
    </row>
    <row r="21" spans="1:6" ht="20" customHeight="1" x14ac:dyDescent="0.2">
      <c r="A21" s="8" t="s">
        <v>67</v>
      </c>
      <c r="B21" s="43">
        <v>100</v>
      </c>
      <c r="C21" s="12">
        <v>40.5</v>
      </c>
      <c r="D21" s="3">
        <f t="shared" si="3"/>
        <v>4050</v>
      </c>
      <c r="E21" s="4" t="s">
        <v>1</v>
      </c>
      <c r="F21" s="4" t="s">
        <v>2</v>
      </c>
    </row>
    <row r="22" spans="1:6" ht="20" customHeight="1" x14ac:dyDescent="0.2">
      <c r="A22" s="8" t="s">
        <v>68</v>
      </c>
      <c r="B22" s="43">
        <v>100</v>
      </c>
      <c r="C22" s="12">
        <v>40.5</v>
      </c>
      <c r="D22" s="3">
        <f t="shared" si="3"/>
        <v>4050</v>
      </c>
      <c r="E22" s="4" t="s">
        <v>1</v>
      </c>
      <c r="F22" s="4" t="s">
        <v>2</v>
      </c>
    </row>
    <row r="23" spans="1:6" ht="20" customHeight="1" x14ac:dyDescent="0.2">
      <c r="A23" s="8" t="s">
        <v>69</v>
      </c>
      <c r="B23" s="43">
        <v>100</v>
      </c>
      <c r="C23" s="12">
        <v>40.4</v>
      </c>
      <c r="D23" s="3">
        <f t="shared" si="3"/>
        <v>4040</v>
      </c>
      <c r="E23" s="4" t="s">
        <v>1</v>
      </c>
      <c r="F23" s="4" t="s">
        <v>2</v>
      </c>
    </row>
    <row r="24" spans="1:6" ht="20" customHeight="1" x14ac:dyDescent="0.2">
      <c r="A24" s="8" t="s">
        <v>70</v>
      </c>
      <c r="B24" s="43">
        <v>100</v>
      </c>
      <c r="C24" s="12">
        <v>40.4</v>
      </c>
      <c r="D24" s="3">
        <f t="shared" si="3"/>
        <v>4040</v>
      </c>
      <c r="E24" s="4" t="s">
        <v>1</v>
      </c>
      <c r="F24" s="4" t="s">
        <v>2</v>
      </c>
    </row>
    <row r="25" spans="1:6" s="1" customFormat="1" ht="20" customHeight="1" x14ac:dyDescent="0.2">
      <c r="A25" s="16"/>
      <c r="B25" s="39">
        <f>SUM(B19:B24)</f>
        <v>600</v>
      </c>
      <c r="C25" s="20"/>
      <c r="D25" s="18">
        <f>SUM(D19:D24)</f>
        <v>24280</v>
      </c>
      <c r="E25" s="17"/>
      <c r="F25" s="17"/>
    </row>
    <row r="26" spans="1:6" ht="20" customHeight="1" x14ac:dyDescent="0.2">
      <c r="A26" s="36" t="s">
        <v>85</v>
      </c>
      <c r="B26" s="44">
        <f>B7+B13+B18+B25</f>
        <v>2400</v>
      </c>
      <c r="C26" s="38">
        <f>D26/B26</f>
        <v>40.887500000000003</v>
      </c>
      <c r="D26" s="38">
        <f>D7+D13+D18+D25</f>
        <v>98130</v>
      </c>
      <c r="E26" s="37" t="s">
        <v>1</v>
      </c>
      <c r="F2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78B-58C6-A246-A20C-6F42E7251D99}">
  <sheetPr>
    <tabColor theme="3" tint="0.89999084444715716"/>
    <pageSetUpPr fitToPage="1"/>
  </sheetPr>
  <dimension ref="A1:F23"/>
  <sheetViews>
    <sheetView workbookViewId="0">
      <selection sqref="A1:F23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34</v>
      </c>
      <c r="B2" s="40">
        <v>200</v>
      </c>
      <c r="C2" s="3">
        <v>43.2</v>
      </c>
      <c r="D2" s="3">
        <f>B2*C2</f>
        <v>8640</v>
      </c>
      <c r="E2" s="4" t="s">
        <v>1</v>
      </c>
      <c r="F2" s="4" t="s">
        <v>2</v>
      </c>
    </row>
    <row r="3" spans="1:6" ht="20" customHeight="1" x14ac:dyDescent="0.2">
      <c r="A3" s="2" t="s">
        <v>35</v>
      </c>
      <c r="B3" s="40">
        <v>200</v>
      </c>
      <c r="C3" s="3">
        <v>42.8</v>
      </c>
      <c r="D3" s="3">
        <f t="shared" ref="D3:D21" si="0">B3*C3</f>
        <v>8560</v>
      </c>
      <c r="E3" s="4" t="s">
        <v>1</v>
      </c>
      <c r="F3" s="4" t="s">
        <v>2</v>
      </c>
    </row>
    <row r="4" spans="1:6" ht="20" customHeight="1" x14ac:dyDescent="0.2">
      <c r="A4" s="2" t="s">
        <v>36</v>
      </c>
      <c r="B4" s="40">
        <v>59</v>
      </c>
      <c r="C4" s="3">
        <v>43.6</v>
      </c>
      <c r="D4" s="3">
        <f t="shared" si="0"/>
        <v>2572.4</v>
      </c>
      <c r="E4" s="4" t="s">
        <v>1</v>
      </c>
      <c r="F4" s="4" t="s">
        <v>2</v>
      </c>
    </row>
    <row r="5" spans="1:6" s="5" customFormat="1" ht="20" customHeight="1" x14ac:dyDescent="0.2">
      <c r="A5" s="32"/>
      <c r="B5" s="41">
        <f>SUM(B2:B4)</f>
        <v>459</v>
      </c>
      <c r="C5" s="15"/>
      <c r="D5" s="15">
        <f>SUM(D2:D4)</f>
        <v>19772.400000000001</v>
      </c>
      <c r="E5" s="14"/>
      <c r="F5" s="14"/>
    </row>
    <row r="6" spans="1:6" ht="20" customHeight="1" x14ac:dyDescent="0.2">
      <c r="A6" s="2" t="s">
        <v>37</v>
      </c>
      <c r="B6" s="40">
        <v>200</v>
      </c>
      <c r="C6" s="3">
        <v>44</v>
      </c>
      <c r="D6" s="3">
        <f t="shared" si="0"/>
        <v>8800</v>
      </c>
      <c r="E6" s="4" t="s">
        <v>1</v>
      </c>
      <c r="F6" s="4" t="s">
        <v>2</v>
      </c>
    </row>
    <row r="7" spans="1:6" ht="20" customHeight="1" x14ac:dyDescent="0.2">
      <c r="A7" s="2" t="s">
        <v>38</v>
      </c>
      <c r="B7" s="40">
        <v>100</v>
      </c>
      <c r="C7" s="3">
        <v>43.8</v>
      </c>
      <c r="D7" s="3">
        <f t="shared" si="0"/>
        <v>4380</v>
      </c>
      <c r="E7" s="4" t="s">
        <v>1</v>
      </c>
      <c r="F7" s="4" t="s">
        <v>2</v>
      </c>
    </row>
    <row r="8" spans="1:6" ht="20" customHeight="1" x14ac:dyDescent="0.2">
      <c r="A8" s="2" t="s">
        <v>39</v>
      </c>
      <c r="B8" s="40">
        <v>141</v>
      </c>
      <c r="C8" s="3">
        <v>43.3</v>
      </c>
      <c r="D8" s="3">
        <f t="shared" si="0"/>
        <v>6105.2999999999993</v>
      </c>
      <c r="E8" s="4" t="s">
        <v>1</v>
      </c>
      <c r="F8" s="4" t="s">
        <v>2</v>
      </c>
    </row>
    <row r="9" spans="1:6" s="5" customFormat="1" ht="20" customHeight="1" x14ac:dyDescent="0.2">
      <c r="A9" s="32"/>
      <c r="B9" s="41">
        <f>SUM(B6:B8)</f>
        <v>441</v>
      </c>
      <c r="C9" s="15"/>
      <c r="D9" s="15">
        <f>SUM(D6:D8)</f>
        <v>19285.3</v>
      </c>
      <c r="E9" s="14"/>
      <c r="F9" s="14"/>
    </row>
    <row r="10" spans="1:6" ht="20" customHeight="1" x14ac:dyDescent="0.2">
      <c r="A10" s="2" t="s">
        <v>40</v>
      </c>
      <c r="B10" s="40">
        <v>100</v>
      </c>
      <c r="C10" s="3">
        <v>42.7</v>
      </c>
      <c r="D10" s="3">
        <f t="shared" si="0"/>
        <v>4270</v>
      </c>
      <c r="E10" s="4" t="s">
        <v>1</v>
      </c>
      <c r="F10" s="4" t="s">
        <v>2</v>
      </c>
    </row>
    <row r="11" spans="1:6" ht="20" customHeight="1" x14ac:dyDescent="0.2">
      <c r="A11" s="2" t="s">
        <v>41</v>
      </c>
      <c r="B11" s="40">
        <v>150</v>
      </c>
      <c r="C11" s="3">
        <v>42.7</v>
      </c>
      <c r="D11" s="3">
        <f t="shared" si="0"/>
        <v>6405</v>
      </c>
      <c r="E11" s="4" t="s">
        <v>1</v>
      </c>
      <c r="F11" s="4" t="s">
        <v>2</v>
      </c>
    </row>
    <row r="12" spans="1:6" ht="20" customHeight="1" x14ac:dyDescent="0.2">
      <c r="A12" s="2" t="s">
        <v>42</v>
      </c>
      <c r="B12" s="40">
        <v>150</v>
      </c>
      <c r="C12" s="3">
        <v>42.8</v>
      </c>
      <c r="D12" s="3">
        <f t="shared" si="0"/>
        <v>6420</v>
      </c>
      <c r="E12" s="4" t="s">
        <v>1</v>
      </c>
      <c r="F12" s="4" t="s">
        <v>2</v>
      </c>
    </row>
    <row r="13" spans="1:6" s="5" customFormat="1" ht="20" customHeight="1" x14ac:dyDescent="0.2">
      <c r="A13" s="32"/>
      <c r="B13" s="41">
        <f>SUM(B10:B12)</f>
        <v>400</v>
      </c>
      <c r="C13" s="15"/>
      <c r="D13" s="15">
        <f>SUM(D10:D12)</f>
        <v>17095</v>
      </c>
      <c r="E13" s="14"/>
      <c r="F13" s="14"/>
    </row>
    <row r="14" spans="1:6" ht="20" customHeight="1" x14ac:dyDescent="0.2">
      <c r="A14" s="2" t="s">
        <v>43</v>
      </c>
      <c r="B14" s="40">
        <v>100</v>
      </c>
      <c r="C14" s="3">
        <v>41.5</v>
      </c>
      <c r="D14" s="3">
        <f t="shared" si="0"/>
        <v>4150</v>
      </c>
      <c r="E14" s="4" t="s">
        <v>1</v>
      </c>
      <c r="F14" s="4" t="s">
        <v>2</v>
      </c>
    </row>
    <row r="15" spans="1:6" ht="20" customHeight="1" x14ac:dyDescent="0.2">
      <c r="A15" s="2" t="s">
        <v>44</v>
      </c>
      <c r="B15" s="40">
        <v>100</v>
      </c>
      <c r="C15" s="3">
        <v>41.5</v>
      </c>
      <c r="D15" s="3">
        <f t="shared" si="0"/>
        <v>4150</v>
      </c>
      <c r="E15" s="4" t="s">
        <v>1</v>
      </c>
      <c r="F15" s="4" t="s">
        <v>2</v>
      </c>
    </row>
    <row r="16" spans="1:6" ht="20" customHeight="1" x14ac:dyDescent="0.2">
      <c r="A16" s="2" t="s">
        <v>45</v>
      </c>
      <c r="B16" s="40">
        <v>100</v>
      </c>
      <c r="C16" s="3">
        <v>41.3</v>
      </c>
      <c r="D16" s="3">
        <f t="shared" si="0"/>
        <v>4130</v>
      </c>
      <c r="E16" s="4" t="s">
        <v>1</v>
      </c>
      <c r="F16" s="4" t="s">
        <v>2</v>
      </c>
    </row>
    <row r="17" spans="1:6" s="5" customFormat="1" ht="20" customHeight="1" x14ac:dyDescent="0.2">
      <c r="A17" s="32"/>
      <c r="B17" s="41">
        <f>SUM(B14:B16)</f>
        <v>300</v>
      </c>
      <c r="C17" s="15"/>
      <c r="D17" s="15">
        <f>SUM(D14:D16)</f>
        <v>12430</v>
      </c>
      <c r="E17" s="14"/>
      <c r="F17" s="14"/>
    </row>
    <row r="18" spans="1:6" ht="20" customHeight="1" x14ac:dyDescent="0.2">
      <c r="A18" s="2" t="s">
        <v>46</v>
      </c>
      <c r="B18" s="40">
        <v>200</v>
      </c>
      <c r="C18" s="3">
        <v>42</v>
      </c>
      <c r="D18" s="3">
        <f t="shared" si="0"/>
        <v>8400</v>
      </c>
    </row>
    <row r="19" spans="1:6" ht="20" customHeight="1" x14ac:dyDescent="0.2">
      <c r="A19" s="2" t="s">
        <v>47</v>
      </c>
      <c r="B19" s="40">
        <v>200</v>
      </c>
      <c r="C19" s="3">
        <v>41.5</v>
      </c>
      <c r="D19" s="3">
        <f t="shared" si="0"/>
        <v>8300</v>
      </c>
    </row>
    <row r="20" spans="1:6" ht="20" customHeight="1" x14ac:dyDescent="0.2">
      <c r="A20" s="2" t="s">
        <v>48</v>
      </c>
      <c r="B20" s="40">
        <v>100</v>
      </c>
      <c r="C20" s="3">
        <v>41.6</v>
      </c>
      <c r="D20" s="3">
        <f t="shared" si="0"/>
        <v>4160</v>
      </c>
      <c r="E20" s="4" t="s">
        <v>1</v>
      </c>
      <c r="F20" s="4" t="s">
        <v>2</v>
      </c>
    </row>
    <row r="21" spans="1:6" ht="20" customHeight="1" x14ac:dyDescent="0.2">
      <c r="A21" s="2" t="s">
        <v>49</v>
      </c>
      <c r="B21" s="40">
        <v>200</v>
      </c>
      <c r="C21" s="3">
        <v>41.4</v>
      </c>
      <c r="D21" s="3">
        <f t="shared" si="0"/>
        <v>8280</v>
      </c>
      <c r="E21" s="4" t="s">
        <v>1</v>
      </c>
      <c r="F21" s="4" t="s">
        <v>2</v>
      </c>
    </row>
    <row r="22" spans="1:6" s="5" customFormat="1" ht="20" customHeight="1" x14ac:dyDescent="0.2">
      <c r="A22" s="32"/>
      <c r="B22" s="41">
        <f>SUM(B18:B21)</f>
        <v>700</v>
      </c>
      <c r="C22" s="15"/>
      <c r="D22" s="15">
        <f>SUM(D18:D21)</f>
        <v>29140</v>
      </c>
      <c r="E22" s="14"/>
      <c r="F22" s="14"/>
    </row>
    <row r="23" spans="1:6" ht="20" customHeight="1" x14ac:dyDescent="0.2">
      <c r="A23" s="33" t="s">
        <v>51</v>
      </c>
      <c r="B23" s="42">
        <f>B5+B9+B13+B17+B22</f>
        <v>2300</v>
      </c>
      <c r="C23" s="35">
        <f>D23/B23</f>
        <v>42.488130434782605</v>
      </c>
      <c r="D23" s="35">
        <f>D5+D9+D13+D17+D22</f>
        <v>97722.7</v>
      </c>
      <c r="E23" s="34" t="s">
        <v>1</v>
      </c>
      <c r="F23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A9E4-7A76-47D0-8082-E5B2DE454BB5}">
  <sheetPr>
    <tabColor theme="3" tint="0.499984740745262"/>
    <pageSetUpPr fitToPage="1"/>
  </sheetPr>
  <dimension ref="A1:F38"/>
  <sheetViews>
    <sheetView topLeftCell="A5" workbookViewId="0">
      <selection activeCell="L38" sqref="L38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0</v>
      </c>
      <c r="B2" s="40">
        <v>2</v>
      </c>
      <c r="C2" s="3">
        <v>43.2</v>
      </c>
      <c r="D2" s="3">
        <f>C2*B2</f>
        <v>86.4</v>
      </c>
      <c r="E2" s="4" t="s">
        <v>1</v>
      </c>
      <c r="F2" s="4" t="s">
        <v>2</v>
      </c>
    </row>
    <row r="3" spans="1:6" ht="20" customHeight="1" x14ac:dyDescent="0.2">
      <c r="A3" s="2" t="s">
        <v>3</v>
      </c>
      <c r="B3" s="40">
        <v>2</v>
      </c>
      <c r="C3" s="3">
        <v>43.2</v>
      </c>
      <c r="D3" s="3">
        <f t="shared" ref="D3:D36" si="0">C3*B3</f>
        <v>86.4</v>
      </c>
      <c r="E3" s="4" t="s">
        <v>1</v>
      </c>
      <c r="F3" s="4" t="s">
        <v>2</v>
      </c>
    </row>
    <row r="4" spans="1:6" ht="20" customHeight="1" x14ac:dyDescent="0.2">
      <c r="A4" s="2" t="s">
        <v>3</v>
      </c>
      <c r="B4" s="40">
        <v>2</v>
      </c>
      <c r="C4" s="3">
        <v>43.2</v>
      </c>
      <c r="D4" s="3">
        <f t="shared" si="0"/>
        <v>86.4</v>
      </c>
      <c r="E4" s="4" t="s">
        <v>1</v>
      </c>
      <c r="F4" s="4" t="s">
        <v>2</v>
      </c>
    </row>
    <row r="5" spans="1:6" ht="20" customHeight="1" x14ac:dyDescent="0.2">
      <c r="A5" s="2" t="s">
        <v>4</v>
      </c>
      <c r="B5" s="40">
        <v>50</v>
      </c>
      <c r="C5" s="3">
        <v>43.2</v>
      </c>
      <c r="D5" s="3">
        <f t="shared" si="0"/>
        <v>2160</v>
      </c>
      <c r="E5" s="4" t="s">
        <v>1</v>
      </c>
      <c r="F5" s="4" t="s">
        <v>2</v>
      </c>
    </row>
    <row r="6" spans="1:6" ht="20" customHeight="1" x14ac:dyDescent="0.2">
      <c r="A6" s="2" t="s">
        <v>4</v>
      </c>
      <c r="B6" s="40">
        <v>2</v>
      </c>
      <c r="C6" s="3">
        <v>43.2</v>
      </c>
      <c r="D6" s="3">
        <f t="shared" si="0"/>
        <v>86.4</v>
      </c>
      <c r="E6" s="4" t="s">
        <v>1</v>
      </c>
      <c r="F6" s="4" t="s">
        <v>2</v>
      </c>
    </row>
    <row r="7" spans="1:6" ht="20" customHeight="1" x14ac:dyDescent="0.2">
      <c r="A7" s="2" t="s">
        <v>5</v>
      </c>
      <c r="B7" s="40">
        <v>4</v>
      </c>
      <c r="C7" s="3">
        <v>43.2</v>
      </c>
      <c r="D7" s="3">
        <f t="shared" si="0"/>
        <v>172.8</v>
      </c>
      <c r="E7" s="4" t="s">
        <v>1</v>
      </c>
      <c r="F7" s="4" t="s">
        <v>2</v>
      </c>
    </row>
    <row r="8" spans="1:6" ht="20" customHeight="1" x14ac:dyDescent="0.2">
      <c r="A8" s="2" t="s">
        <v>5</v>
      </c>
      <c r="B8" s="40">
        <v>2</v>
      </c>
      <c r="C8" s="3">
        <v>43.2</v>
      </c>
      <c r="D8" s="3">
        <f t="shared" si="0"/>
        <v>86.4</v>
      </c>
      <c r="E8" s="4" t="s">
        <v>1</v>
      </c>
      <c r="F8" s="4" t="s">
        <v>2</v>
      </c>
    </row>
    <row r="9" spans="1:6" ht="20" customHeight="1" x14ac:dyDescent="0.2">
      <c r="A9" s="2" t="s">
        <v>5</v>
      </c>
      <c r="B9" s="40">
        <v>100</v>
      </c>
      <c r="C9" s="3">
        <v>43.2</v>
      </c>
      <c r="D9" s="3">
        <f t="shared" si="0"/>
        <v>4320</v>
      </c>
      <c r="E9" s="4" t="s">
        <v>1</v>
      </c>
      <c r="F9" s="4" t="s">
        <v>2</v>
      </c>
    </row>
    <row r="10" spans="1:6" ht="20" customHeight="1" x14ac:dyDescent="0.2">
      <c r="A10" s="2" t="s">
        <v>6</v>
      </c>
      <c r="B10" s="40">
        <v>2</v>
      </c>
      <c r="C10" s="3">
        <v>43.2</v>
      </c>
      <c r="D10" s="3">
        <f t="shared" si="0"/>
        <v>86.4</v>
      </c>
      <c r="E10" s="4" t="s">
        <v>1</v>
      </c>
      <c r="F10" s="4" t="s">
        <v>2</v>
      </c>
    </row>
    <row r="11" spans="1:6" ht="20" customHeight="1" x14ac:dyDescent="0.2">
      <c r="A11" s="2" t="s">
        <v>7</v>
      </c>
      <c r="B11" s="40">
        <v>2</v>
      </c>
      <c r="C11" s="3">
        <v>43.2</v>
      </c>
      <c r="D11" s="3">
        <f t="shared" si="0"/>
        <v>86.4</v>
      </c>
      <c r="E11" s="4" t="s">
        <v>1</v>
      </c>
      <c r="F11" s="4" t="s">
        <v>2</v>
      </c>
    </row>
    <row r="12" spans="1:6" ht="20" customHeight="1" x14ac:dyDescent="0.2">
      <c r="A12" s="2" t="s">
        <v>7</v>
      </c>
      <c r="B12" s="40">
        <v>32</v>
      </c>
      <c r="C12" s="3">
        <v>43.2</v>
      </c>
      <c r="D12" s="3">
        <f t="shared" si="0"/>
        <v>1382.4</v>
      </c>
      <c r="E12" s="4" t="s">
        <v>1</v>
      </c>
      <c r="F12" s="4" t="s">
        <v>2</v>
      </c>
    </row>
    <row r="13" spans="1:6" ht="20" customHeight="1" x14ac:dyDescent="0.2">
      <c r="A13" s="2" t="s">
        <v>8</v>
      </c>
      <c r="B13" s="40">
        <v>4</v>
      </c>
      <c r="C13" s="3">
        <v>43</v>
      </c>
      <c r="D13" s="3">
        <f t="shared" si="0"/>
        <v>172</v>
      </c>
      <c r="E13" s="4" t="s">
        <v>1</v>
      </c>
      <c r="F13" s="4" t="s">
        <v>2</v>
      </c>
    </row>
    <row r="14" spans="1:6" ht="20" customHeight="1" x14ac:dyDescent="0.2">
      <c r="A14" s="2" t="s">
        <v>8</v>
      </c>
      <c r="B14" s="40">
        <v>1</v>
      </c>
      <c r="C14" s="3">
        <v>43</v>
      </c>
      <c r="D14" s="3">
        <f t="shared" si="0"/>
        <v>43</v>
      </c>
      <c r="E14" s="4" t="s">
        <v>1</v>
      </c>
      <c r="F14" s="4" t="s">
        <v>2</v>
      </c>
    </row>
    <row r="15" spans="1:6" ht="20" customHeight="1" x14ac:dyDescent="0.2">
      <c r="A15" s="2" t="s">
        <v>8</v>
      </c>
      <c r="B15" s="40">
        <v>1</v>
      </c>
      <c r="C15" s="3">
        <v>43</v>
      </c>
      <c r="D15" s="3">
        <f t="shared" si="0"/>
        <v>43</v>
      </c>
      <c r="E15" s="4" t="s">
        <v>1</v>
      </c>
      <c r="F15" s="4" t="s">
        <v>2</v>
      </c>
    </row>
    <row r="16" spans="1:6" ht="20" customHeight="1" x14ac:dyDescent="0.2">
      <c r="A16" s="2" t="s">
        <v>8</v>
      </c>
      <c r="B16" s="40">
        <v>2</v>
      </c>
      <c r="C16" s="3">
        <v>43</v>
      </c>
      <c r="D16" s="3">
        <f t="shared" si="0"/>
        <v>86</v>
      </c>
      <c r="E16" s="4" t="s">
        <v>1</v>
      </c>
      <c r="F16" s="4" t="s">
        <v>2</v>
      </c>
    </row>
    <row r="17" spans="1:6" ht="20" customHeight="1" x14ac:dyDescent="0.2">
      <c r="A17" s="2" t="s">
        <v>9</v>
      </c>
      <c r="B17" s="40">
        <v>9</v>
      </c>
      <c r="C17" s="3">
        <v>43</v>
      </c>
      <c r="D17" s="3">
        <f t="shared" si="0"/>
        <v>387</v>
      </c>
      <c r="E17" s="4" t="s">
        <v>1</v>
      </c>
      <c r="F17" s="4" t="s">
        <v>2</v>
      </c>
    </row>
    <row r="18" spans="1:6" ht="20" customHeight="1" x14ac:dyDescent="0.2">
      <c r="A18" s="2" t="s">
        <v>9</v>
      </c>
      <c r="B18" s="40">
        <v>87</v>
      </c>
      <c r="C18" s="3">
        <v>43</v>
      </c>
      <c r="D18" s="3">
        <f t="shared" si="0"/>
        <v>3741</v>
      </c>
      <c r="E18" s="4" t="s">
        <v>1</v>
      </c>
      <c r="F18" s="4" t="s">
        <v>2</v>
      </c>
    </row>
    <row r="19" spans="1:6" ht="20" customHeight="1" x14ac:dyDescent="0.2">
      <c r="A19" s="2" t="s">
        <v>9</v>
      </c>
      <c r="B19" s="40">
        <v>96</v>
      </c>
      <c r="C19" s="3">
        <v>43</v>
      </c>
      <c r="D19" s="3">
        <f t="shared" si="0"/>
        <v>4128</v>
      </c>
      <c r="E19" s="4" t="s">
        <v>1</v>
      </c>
      <c r="F19" s="4" t="s">
        <v>2</v>
      </c>
    </row>
    <row r="20" spans="1:6" ht="20" customHeight="1" x14ac:dyDescent="0.2">
      <c r="A20" s="2" t="s">
        <v>10</v>
      </c>
      <c r="B20" s="40">
        <v>200</v>
      </c>
      <c r="C20" s="3">
        <v>43</v>
      </c>
      <c r="D20" s="3">
        <f t="shared" si="0"/>
        <v>8600</v>
      </c>
      <c r="E20" s="4" t="s">
        <v>1</v>
      </c>
      <c r="F20" s="4" t="s">
        <v>2</v>
      </c>
    </row>
    <row r="21" spans="1:6" ht="20" customHeight="1" x14ac:dyDescent="0.2">
      <c r="A21" s="29"/>
      <c r="B21" s="41">
        <f>SUM(B2:B20)</f>
        <v>600</v>
      </c>
      <c r="C21" s="30"/>
      <c r="D21" s="15">
        <f t="shared" ref="D21" si="1">SUM(D2:D20)</f>
        <v>25840</v>
      </c>
      <c r="E21" s="31"/>
      <c r="F21" s="31"/>
    </row>
    <row r="22" spans="1:6" ht="20" customHeight="1" x14ac:dyDescent="0.2">
      <c r="A22" s="2" t="s">
        <v>11</v>
      </c>
      <c r="B22" s="40">
        <v>100</v>
      </c>
      <c r="C22" s="3">
        <v>43.6</v>
      </c>
      <c r="D22" s="3">
        <f t="shared" si="0"/>
        <v>4360</v>
      </c>
      <c r="E22" s="4" t="s">
        <v>1</v>
      </c>
      <c r="F22" s="4" t="s">
        <v>2</v>
      </c>
    </row>
    <row r="23" spans="1:6" ht="20" customHeight="1" x14ac:dyDescent="0.2">
      <c r="A23" s="2" t="s">
        <v>12</v>
      </c>
      <c r="B23" s="40">
        <v>200</v>
      </c>
      <c r="C23" s="3">
        <v>43.5</v>
      </c>
      <c r="D23" s="3">
        <f t="shared" si="0"/>
        <v>8700</v>
      </c>
      <c r="E23" s="4" t="s">
        <v>1</v>
      </c>
      <c r="F23" s="4" t="s">
        <v>2</v>
      </c>
    </row>
    <row r="24" spans="1:6" ht="20" customHeight="1" x14ac:dyDescent="0.2">
      <c r="A24" s="2" t="s">
        <v>13</v>
      </c>
      <c r="B24" s="40">
        <v>100</v>
      </c>
      <c r="C24" s="3">
        <v>43.1</v>
      </c>
      <c r="D24" s="3">
        <f t="shared" si="0"/>
        <v>4310</v>
      </c>
      <c r="E24" s="4" t="s">
        <v>1</v>
      </c>
      <c r="F24" s="4" t="s">
        <v>2</v>
      </c>
    </row>
    <row r="25" spans="1:6" ht="20" customHeight="1" x14ac:dyDescent="0.2">
      <c r="A25" s="2" t="s">
        <v>14</v>
      </c>
      <c r="B25" s="40">
        <v>200</v>
      </c>
      <c r="C25" s="3">
        <v>43.7</v>
      </c>
      <c r="D25" s="3">
        <f t="shared" si="0"/>
        <v>8740</v>
      </c>
      <c r="E25" s="4" t="s">
        <v>1</v>
      </c>
      <c r="F25" s="4" t="s">
        <v>2</v>
      </c>
    </row>
    <row r="26" spans="1:6" ht="20" customHeight="1" x14ac:dyDescent="0.2">
      <c r="A26" s="32"/>
      <c r="B26" s="41">
        <f>SUM(B22:B25)</f>
        <v>600</v>
      </c>
      <c r="C26" s="15"/>
      <c r="D26" s="15">
        <f>SUM(D22:D25)</f>
        <v>26110</v>
      </c>
      <c r="E26" s="14"/>
      <c r="F26" s="14"/>
    </row>
    <row r="27" spans="1:6" ht="20" customHeight="1" x14ac:dyDescent="0.2">
      <c r="A27" s="2" t="s">
        <v>15</v>
      </c>
      <c r="B27" s="40">
        <v>100</v>
      </c>
      <c r="C27" s="3">
        <v>43.8</v>
      </c>
      <c r="D27" s="3">
        <f t="shared" si="0"/>
        <v>4380</v>
      </c>
      <c r="E27" s="4" t="s">
        <v>1</v>
      </c>
      <c r="F27" s="4" t="s">
        <v>2</v>
      </c>
    </row>
    <row r="28" spans="1:6" ht="20" customHeight="1" x14ac:dyDescent="0.2">
      <c r="A28" s="2" t="s">
        <v>16</v>
      </c>
      <c r="B28" s="40">
        <v>150</v>
      </c>
      <c r="C28" s="3">
        <v>43.6</v>
      </c>
      <c r="D28" s="3">
        <f t="shared" si="0"/>
        <v>6540</v>
      </c>
      <c r="E28" s="4" t="s">
        <v>1</v>
      </c>
      <c r="F28" s="4" t="s">
        <v>2</v>
      </c>
    </row>
    <row r="29" spans="1:6" ht="20" customHeight="1" x14ac:dyDescent="0.2">
      <c r="A29" s="2" t="s">
        <v>17</v>
      </c>
      <c r="B29" s="40">
        <v>150</v>
      </c>
      <c r="C29" s="3">
        <v>43.5</v>
      </c>
      <c r="D29" s="3">
        <f t="shared" si="0"/>
        <v>6525</v>
      </c>
      <c r="E29" s="4" t="s">
        <v>1</v>
      </c>
      <c r="F29" s="4" t="s">
        <v>2</v>
      </c>
    </row>
    <row r="30" spans="1:6" ht="20" customHeight="1" x14ac:dyDescent="0.2">
      <c r="A30" s="2" t="s">
        <v>17</v>
      </c>
      <c r="B30" s="40">
        <v>196</v>
      </c>
      <c r="C30" s="3">
        <v>43.5</v>
      </c>
      <c r="D30" s="3">
        <f t="shared" si="0"/>
        <v>8526</v>
      </c>
      <c r="E30" s="4" t="s">
        <v>1</v>
      </c>
      <c r="F30" s="4" t="s">
        <v>2</v>
      </c>
    </row>
    <row r="31" spans="1:6" ht="20" customHeight="1" x14ac:dyDescent="0.2">
      <c r="A31" s="32"/>
      <c r="B31" s="41">
        <f>SUM(B27:B30)</f>
        <v>596</v>
      </c>
      <c r="C31" s="15"/>
      <c r="D31" s="15">
        <f>SUM(D27:D30)</f>
        <v>25971</v>
      </c>
      <c r="E31" s="14"/>
      <c r="F31" s="14"/>
    </row>
    <row r="32" spans="1:6" ht="20" customHeight="1" x14ac:dyDescent="0.2">
      <c r="A32" s="2" t="s">
        <v>18</v>
      </c>
      <c r="B32" s="40">
        <v>25</v>
      </c>
      <c r="C32" s="3">
        <v>43.7</v>
      </c>
      <c r="D32" s="3">
        <f t="shared" si="0"/>
        <v>1092.5</v>
      </c>
      <c r="E32" s="4" t="s">
        <v>1</v>
      </c>
      <c r="F32" s="4" t="s">
        <v>2</v>
      </c>
    </row>
    <row r="33" spans="1:6" ht="20" customHeight="1" x14ac:dyDescent="0.2">
      <c r="A33" s="2" t="s">
        <v>19</v>
      </c>
      <c r="B33" s="40">
        <v>140</v>
      </c>
      <c r="C33" s="3">
        <v>43.7</v>
      </c>
      <c r="D33" s="3">
        <f t="shared" si="0"/>
        <v>6118</v>
      </c>
      <c r="E33" s="4" t="s">
        <v>1</v>
      </c>
      <c r="F33" s="4" t="s">
        <v>2</v>
      </c>
    </row>
    <row r="34" spans="1:6" ht="20" customHeight="1" x14ac:dyDescent="0.2">
      <c r="A34" s="2" t="s">
        <v>20</v>
      </c>
      <c r="B34" s="40">
        <v>35</v>
      </c>
      <c r="C34" s="3">
        <v>43.7</v>
      </c>
      <c r="D34" s="3">
        <f t="shared" si="0"/>
        <v>1529.5</v>
      </c>
      <c r="E34" s="4" t="s">
        <v>1</v>
      </c>
      <c r="F34" s="4" t="s">
        <v>2</v>
      </c>
    </row>
    <row r="35" spans="1:6" ht="20" customHeight="1" x14ac:dyDescent="0.2">
      <c r="A35" s="2" t="s">
        <v>21</v>
      </c>
      <c r="B35" s="40">
        <v>104</v>
      </c>
      <c r="C35" s="3">
        <v>43.8</v>
      </c>
      <c r="D35" s="3">
        <f t="shared" si="0"/>
        <v>4555.2</v>
      </c>
      <c r="E35" s="4" t="s">
        <v>1</v>
      </c>
      <c r="F35" s="4" t="s">
        <v>2</v>
      </c>
    </row>
    <row r="36" spans="1:6" ht="20" customHeight="1" x14ac:dyDescent="0.2">
      <c r="A36" s="2" t="s">
        <v>22</v>
      </c>
      <c r="B36" s="40">
        <v>200</v>
      </c>
      <c r="C36" s="3">
        <v>43.5</v>
      </c>
      <c r="D36" s="3">
        <f t="shared" si="0"/>
        <v>8700</v>
      </c>
      <c r="E36" s="4" t="s">
        <v>1</v>
      </c>
      <c r="F36" s="4" t="s">
        <v>2</v>
      </c>
    </row>
    <row r="37" spans="1:6" ht="20" customHeight="1" x14ac:dyDescent="0.2">
      <c r="A37" s="32"/>
      <c r="B37" s="41">
        <f>SUM(B32:B36)</f>
        <v>504</v>
      </c>
      <c r="C37" s="15"/>
      <c r="D37" s="15">
        <f>SUM(D32:D36)</f>
        <v>21995.200000000001</v>
      </c>
      <c r="E37" s="14"/>
      <c r="F37" s="14"/>
    </row>
    <row r="38" spans="1:6" ht="20" customHeight="1" x14ac:dyDescent="0.2">
      <c r="A38" s="33" t="s">
        <v>50</v>
      </c>
      <c r="B38" s="42">
        <f>B37+B31+B26+B21</f>
        <v>2300</v>
      </c>
      <c r="C38" s="35">
        <f>D38/B38</f>
        <v>43.441826086956517</v>
      </c>
      <c r="D38" s="35">
        <f>D37+D31+D26+D21</f>
        <v>99916.2</v>
      </c>
      <c r="E38" s="34" t="s">
        <v>1</v>
      </c>
      <c r="F38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F5CB-8403-7045-9C38-A9734712A47F}">
  <sheetPr>
    <tabColor theme="3" tint="0.89999084444715716"/>
    <pageSetUpPr fitToPage="1"/>
  </sheetPr>
  <dimension ref="A1:F27"/>
  <sheetViews>
    <sheetView workbookViewId="0">
      <selection activeCell="H18" sqref="H1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451</v>
      </c>
      <c r="B2" s="40">
        <v>127</v>
      </c>
      <c r="C2" s="3">
        <v>35.4</v>
      </c>
      <c r="D2" s="3">
        <f t="shared" ref="D2:D4" si="0">B2*C2</f>
        <v>4495.8</v>
      </c>
      <c r="E2" s="4" t="s">
        <v>1</v>
      </c>
      <c r="F2" s="4" t="s">
        <v>2</v>
      </c>
    </row>
    <row r="3" spans="1:6" ht="20" customHeight="1" x14ac:dyDescent="0.2">
      <c r="A3" s="2" t="s">
        <v>452</v>
      </c>
      <c r="B3" s="40">
        <v>115</v>
      </c>
      <c r="C3" s="3">
        <v>35.4</v>
      </c>
      <c r="D3" s="3">
        <f t="shared" si="0"/>
        <v>4071</v>
      </c>
      <c r="E3" s="4" t="s">
        <v>1</v>
      </c>
      <c r="F3" s="4" t="s">
        <v>2</v>
      </c>
    </row>
    <row r="4" spans="1:6" ht="20" customHeight="1" x14ac:dyDescent="0.2">
      <c r="A4" s="2" t="s">
        <v>453</v>
      </c>
      <c r="B4" s="40">
        <v>558</v>
      </c>
      <c r="C4" s="3">
        <v>35.4</v>
      </c>
      <c r="D4" s="3">
        <f t="shared" si="0"/>
        <v>19753.2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28320</v>
      </c>
      <c r="E5" s="14"/>
      <c r="F5" s="14"/>
    </row>
    <row r="6" spans="1:6" ht="20" customHeight="1" x14ac:dyDescent="0.2">
      <c r="A6" s="2" t="s">
        <v>454</v>
      </c>
      <c r="B6" s="40">
        <v>205</v>
      </c>
      <c r="C6" s="3">
        <v>35.4</v>
      </c>
      <c r="D6" s="3">
        <f>B6*C6</f>
        <v>7257</v>
      </c>
      <c r="E6" s="4" t="s">
        <v>1</v>
      </c>
      <c r="F6" s="4" t="s">
        <v>2</v>
      </c>
    </row>
    <row r="7" spans="1:6" ht="20" customHeight="1" x14ac:dyDescent="0.2">
      <c r="A7" s="2" t="s">
        <v>455</v>
      </c>
      <c r="B7" s="40">
        <v>295</v>
      </c>
      <c r="C7" s="3">
        <v>35.799999999999997</v>
      </c>
      <c r="D7" s="3">
        <f t="shared" ref="D7:D8" si="1">B7*C7</f>
        <v>10561</v>
      </c>
      <c r="E7" s="4" t="s">
        <v>1</v>
      </c>
      <c r="F7" s="4" t="s">
        <v>2</v>
      </c>
    </row>
    <row r="8" spans="1:6" ht="20" customHeight="1" x14ac:dyDescent="0.2">
      <c r="A8" s="2" t="s">
        <v>456</v>
      </c>
      <c r="B8" s="40">
        <v>300</v>
      </c>
      <c r="C8" s="3">
        <v>34.9</v>
      </c>
      <c r="D8" s="3">
        <f t="shared" si="1"/>
        <v>10470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800</v>
      </c>
      <c r="C9" s="15"/>
      <c r="D9" s="15">
        <f>SUM(D6:D8)</f>
        <v>28288</v>
      </c>
      <c r="E9" s="14"/>
      <c r="F9" s="14"/>
    </row>
    <row r="10" spans="1:6" ht="20" customHeight="1" x14ac:dyDescent="0.2">
      <c r="A10" s="2" t="s">
        <v>457</v>
      </c>
      <c r="B10" s="40">
        <v>350</v>
      </c>
      <c r="C10" s="3">
        <v>34.4</v>
      </c>
      <c r="D10" s="3">
        <f>B10*C10</f>
        <v>12040</v>
      </c>
      <c r="E10" s="4" t="s">
        <v>1</v>
      </c>
      <c r="F10" s="4" t="s">
        <v>2</v>
      </c>
    </row>
    <row r="11" spans="1:6" ht="20" customHeight="1" x14ac:dyDescent="0.2">
      <c r="A11" s="2" t="s">
        <v>458</v>
      </c>
      <c r="B11" s="40">
        <v>250</v>
      </c>
      <c r="C11" s="3">
        <v>34.700000000000003</v>
      </c>
      <c r="D11" s="3">
        <f t="shared" ref="D11:D12" si="2">B11*C11</f>
        <v>8675</v>
      </c>
      <c r="E11" s="4" t="s">
        <v>1</v>
      </c>
      <c r="F11" s="4" t="s">
        <v>2</v>
      </c>
    </row>
    <row r="12" spans="1:6" ht="20" customHeight="1" x14ac:dyDescent="0.2">
      <c r="A12" s="2" t="s">
        <v>459</v>
      </c>
      <c r="B12" s="40">
        <v>300</v>
      </c>
      <c r="C12" s="3">
        <v>34.9</v>
      </c>
      <c r="D12" s="3">
        <f t="shared" si="2"/>
        <v>10470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900</v>
      </c>
      <c r="C13" s="15"/>
      <c r="D13" s="15">
        <f>SUM(D10:D12)</f>
        <v>31185</v>
      </c>
      <c r="E13" s="14"/>
      <c r="F13" s="14"/>
    </row>
    <row r="14" spans="1:6" ht="20" customHeight="1" x14ac:dyDescent="0.2">
      <c r="A14" s="2" t="s">
        <v>460</v>
      </c>
      <c r="B14" s="40">
        <v>300</v>
      </c>
      <c r="C14" s="3">
        <v>34</v>
      </c>
      <c r="D14" s="3">
        <f>B14*C14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460</v>
      </c>
      <c r="B15" s="40">
        <v>200</v>
      </c>
      <c r="C15" s="3">
        <v>34</v>
      </c>
      <c r="D15" s="3">
        <f t="shared" ref="D15:D16" si="3">B15*C15</f>
        <v>6800</v>
      </c>
      <c r="E15" s="4" t="s">
        <v>1</v>
      </c>
      <c r="F15" s="4" t="s">
        <v>2</v>
      </c>
    </row>
    <row r="16" spans="1:6" ht="20" customHeight="1" x14ac:dyDescent="0.2">
      <c r="A16" s="2" t="s">
        <v>461</v>
      </c>
      <c r="B16" s="40">
        <v>400</v>
      </c>
      <c r="C16" s="3">
        <v>33.700000000000003</v>
      </c>
      <c r="D16" s="3">
        <f t="shared" si="3"/>
        <v>13480.000000000002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900</v>
      </c>
      <c r="C17" s="15"/>
      <c r="D17" s="15">
        <f>SUM(D14:D16)</f>
        <v>30480</v>
      </c>
      <c r="E17" s="14"/>
      <c r="F17" s="14"/>
    </row>
    <row r="18" spans="1:6" s="1" customFormat="1" ht="20" customHeight="1" x14ac:dyDescent="0.2">
      <c r="A18" s="2" t="s">
        <v>462</v>
      </c>
      <c r="B18" s="40">
        <v>300</v>
      </c>
      <c r="C18" s="3">
        <v>33.1</v>
      </c>
      <c r="D18" s="3">
        <f>B18*C18</f>
        <v>9930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463</v>
      </c>
      <c r="B19" s="40">
        <v>300</v>
      </c>
      <c r="C19" s="3">
        <v>33.299999999999997</v>
      </c>
      <c r="D19" s="3">
        <f t="shared" ref="D19:D20" si="4">B19*C19</f>
        <v>9990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464</v>
      </c>
      <c r="B20" s="40">
        <v>300</v>
      </c>
      <c r="C20" s="3">
        <v>33.299999999999997</v>
      </c>
      <c r="D20" s="3">
        <f t="shared" si="4"/>
        <v>9990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900</v>
      </c>
      <c r="C21" s="15"/>
      <c r="D21" s="15">
        <f>SUM(D18:D20)</f>
        <v>29910</v>
      </c>
      <c r="E21" s="14"/>
      <c r="F21" s="14"/>
    </row>
    <row r="22" spans="1:6" ht="20" customHeight="1" x14ac:dyDescent="0.2">
      <c r="A22" s="33" t="s">
        <v>450</v>
      </c>
      <c r="B22" s="42">
        <f>B5+B9+B13+B17+B21</f>
        <v>4300</v>
      </c>
      <c r="C22" s="35">
        <f>D22/B22</f>
        <v>34.461162790697678</v>
      </c>
      <c r="D22" s="35">
        <f>SUM(D5+D9+D13+D17+D21)</f>
        <v>148183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DE4C-A18F-814C-A62E-1D84A51244DB}">
  <sheetPr>
    <tabColor theme="3" tint="0.499984740745262"/>
    <pageSetUpPr fitToPage="1"/>
  </sheetPr>
  <dimension ref="A1:F27"/>
  <sheetViews>
    <sheetView workbookViewId="0">
      <selection activeCell="G7" sqref="G7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435</v>
      </c>
      <c r="B2" s="40">
        <v>300</v>
      </c>
      <c r="C2" s="3">
        <v>35.799999999999997</v>
      </c>
      <c r="D2" s="3">
        <f t="shared" ref="D2:D4" si="0">B2*C2</f>
        <v>10740</v>
      </c>
      <c r="E2" s="4" t="s">
        <v>1</v>
      </c>
      <c r="F2" s="4" t="s">
        <v>2</v>
      </c>
    </row>
    <row r="3" spans="1:6" ht="20" customHeight="1" x14ac:dyDescent="0.2">
      <c r="A3" s="2" t="s">
        <v>436</v>
      </c>
      <c r="B3" s="40">
        <v>400</v>
      </c>
      <c r="C3" s="3">
        <v>35.700000000000003</v>
      </c>
      <c r="D3" s="3">
        <f t="shared" si="0"/>
        <v>14280.000000000002</v>
      </c>
      <c r="E3" s="4" t="s">
        <v>1</v>
      </c>
      <c r="F3" s="4" t="s">
        <v>2</v>
      </c>
    </row>
    <row r="4" spans="1:6" ht="20" customHeight="1" x14ac:dyDescent="0.2">
      <c r="A4" s="2" t="s">
        <v>437</v>
      </c>
      <c r="B4" s="40">
        <v>100</v>
      </c>
      <c r="C4" s="3">
        <v>35.700000000000003</v>
      </c>
      <c r="D4" s="3">
        <f t="shared" si="0"/>
        <v>3570.0000000000005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28590</v>
      </c>
      <c r="E5" s="14"/>
      <c r="F5" s="14"/>
    </row>
    <row r="6" spans="1:6" ht="20" customHeight="1" x14ac:dyDescent="0.2">
      <c r="A6" s="2" t="s">
        <v>438</v>
      </c>
      <c r="B6" s="40">
        <v>300</v>
      </c>
      <c r="C6" s="3">
        <v>36.200000000000003</v>
      </c>
      <c r="D6" s="3">
        <f>B6*C6</f>
        <v>10860</v>
      </c>
      <c r="E6" s="4" t="s">
        <v>1</v>
      </c>
      <c r="F6" s="4" t="s">
        <v>2</v>
      </c>
    </row>
    <row r="7" spans="1:6" ht="20" customHeight="1" x14ac:dyDescent="0.2">
      <c r="A7" s="2" t="s">
        <v>439</v>
      </c>
      <c r="B7" s="40">
        <v>117</v>
      </c>
      <c r="C7" s="3">
        <v>36.5</v>
      </c>
      <c r="D7" s="3">
        <f t="shared" ref="D7:D8" si="1">B7*C7</f>
        <v>4270.5</v>
      </c>
      <c r="E7" s="4" t="s">
        <v>1</v>
      </c>
      <c r="F7" s="4" t="s">
        <v>2</v>
      </c>
    </row>
    <row r="8" spans="1:6" ht="20" customHeight="1" x14ac:dyDescent="0.2">
      <c r="A8" s="2" t="s">
        <v>439</v>
      </c>
      <c r="B8" s="40">
        <v>83</v>
      </c>
      <c r="C8" s="3">
        <v>36.5</v>
      </c>
      <c r="D8" s="3">
        <f t="shared" si="1"/>
        <v>3029.5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18160</v>
      </c>
      <c r="E9" s="14"/>
      <c r="F9" s="14"/>
    </row>
    <row r="10" spans="1:6" ht="20" customHeight="1" x14ac:dyDescent="0.2">
      <c r="A10" s="2" t="s">
        <v>440</v>
      </c>
      <c r="B10" s="40">
        <v>270</v>
      </c>
      <c r="C10" s="3">
        <v>36.4</v>
      </c>
      <c r="D10" s="3">
        <f>B10*C10</f>
        <v>9828</v>
      </c>
      <c r="E10" s="4" t="s">
        <v>1</v>
      </c>
      <c r="F10" s="4" t="s">
        <v>2</v>
      </c>
    </row>
    <row r="11" spans="1:6" ht="20" customHeight="1" x14ac:dyDescent="0.2">
      <c r="A11" s="2" t="s">
        <v>441</v>
      </c>
      <c r="B11" s="40">
        <v>180</v>
      </c>
      <c r="C11" s="3">
        <v>36.4</v>
      </c>
      <c r="D11" s="3">
        <f t="shared" ref="D11:D12" si="2">B11*C11</f>
        <v>6552</v>
      </c>
      <c r="E11" s="4" t="s">
        <v>1</v>
      </c>
      <c r="F11" s="4" t="s">
        <v>2</v>
      </c>
    </row>
    <row r="12" spans="1:6" ht="20" customHeight="1" x14ac:dyDescent="0.2">
      <c r="A12" s="2" t="s">
        <v>442</v>
      </c>
      <c r="B12" s="40">
        <v>350</v>
      </c>
      <c r="C12" s="3">
        <v>35.9</v>
      </c>
      <c r="D12" s="3">
        <f t="shared" si="2"/>
        <v>12565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800</v>
      </c>
      <c r="C13" s="15"/>
      <c r="D13" s="15">
        <f>SUM(D10:D12)</f>
        <v>28945</v>
      </c>
      <c r="E13" s="14"/>
      <c r="F13" s="14"/>
    </row>
    <row r="14" spans="1:6" ht="20" customHeight="1" x14ac:dyDescent="0.2">
      <c r="A14" s="2" t="s">
        <v>443</v>
      </c>
      <c r="B14" s="40">
        <v>200</v>
      </c>
      <c r="C14" s="3">
        <v>36.5</v>
      </c>
      <c r="D14" s="3">
        <f>B14*C14</f>
        <v>7300</v>
      </c>
      <c r="E14" s="4" t="s">
        <v>1</v>
      </c>
      <c r="F14" s="4" t="s">
        <v>2</v>
      </c>
    </row>
    <row r="15" spans="1:6" ht="20" customHeight="1" x14ac:dyDescent="0.2">
      <c r="A15" s="2" t="s">
        <v>444</v>
      </c>
      <c r="B15" s="40">
        <v>100</v>
      </c>
      <c r="C15" s="3">
        <v>36.6</v>
      </c>
      <c r="D15" s="3">
        <f t="shared" ref="D15:D16" si="3">B15*C15</f>
        <v>3660</v>
      </c>
      <c r="E15" s="4" t="s">
        <v>1</v>
      </c>
      <c r="F15" s="4" t="s">
        <v>2</v>
      </c>
    </row>
    <row r="16" spans="1:6" ht="20" customHeight="1" x14ac:dyDescent="0.2">
      <c r="A16" s="2" t="s">
        <v>445</v>
      </c>
      <c r="B16" s="40">
        <v>400</v>
      </c>
      <c r="C16" s="3">
        <v>36.799999999999997</v>
      </c>
      <c r="D16" s="3">
        <f t="shared" si="3"/>
        <v>14719.999999999998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25680</v>
      </c>
      <c r="E17" s="14"/>
      <c r="F17" s="14"/>
    </row>
    <row r="18" spans="1:6" s="1" customFormat="1" ht="20" customHeight="1" x14ac:dyDescent="0.2">
      <c r="A18" s="2" t="s">
        <v>446</v>
      </c>
      <c r="B18" s="40">
        <v>300</v>
      </c>
      <c r="C18" s="3">
        <v>36.299999999999997</v>
      </c>
      <c r="D18" s="3">
        <f>B18*C18</f>
        <v>10890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447</v>
      </c>
      <c r="B19" s="40">
        <v>350</v>
      </c>
      <c r="C19" s="3">
        <v>36.1</v>
      </c>
      <c r="D19" s="3">
        <f t="shared" ref="D19:D20" si="4">B19*C19</f>
        <v>12635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448</v>
      </c>
      <c r="B20" s="40">
        <v>150</v>
      </c>
      <c r="C20" s="3">
        <v>36.1</v>
      </c>
      <c r="D20" s="3">
        <f t="shared" si="4"/>
        <v>5415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28940</v>
      </c>
      <c r="E21" s="14"/>
      <c r="F21" s="14"/>
    </row>
    <row r="22" spans="1:6" ht="20" customHeight="1" x14ac:dyDescent="0.2">
      <c r="A22" s="33" t="s">
        <v>434</v>
      </c>
      <c r="B22" s="42">
        <f>B5+B9+B13+B17+B21</f>
        <v>3600</v>
      </c>
      <c r="C22" s="35">
        <f>D22/B22</f>
        <v>36.198611111111113</v>
      </c>
      <c r="D22" s="35">
        <f>SUM(D5+D9+D13+D17+D21)</f>
        <v>130315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A5E5-91FD-E040-873F-2D1B09038CBD}">
  <sheetPr>
    <tabColor theme="3" tint="0.89999084444715716"/>
    <pageSetUpPr fitToPage="1"/>
  </sheetPr>
  <dimension ref="A1:F27"/>
  <sheetViews>
    <sheetView workbookViewId="0">
      <selection activeCell="G2" sqref="G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418</v>
      </c>
      <c r="B2" s="40">
        <v>198</v>
      </c>
      <c r="C2" s="3">
        <v>37.700000000000003</v>
      </c>
      <c r="D2" s="3">
        <f t="shared" ref="D2:D4" si="0">B2*C2</f>
        <v>7464.6</v>
      </c>
      <c r="E2" s="4" t="s">
        <v>1</v>
      </c>
      <c r="F2" s="4" t="s">
        <v>2</v>
      </c>
    </row>
    <row r="3" spans="1:6" ht="20" customHeight="1" x14ac:dyDescent="0.2">
      <c r="A3" s="2" t="s">
        <v>419</v>
      </c>
      <c r="B3" s="40">
        <v>170</v>
      </c>
      <c r="C3" s="3">
        <v>37.799999999999997</v>
      </c>
      <c r="D3" s="3">
        <f t="shared" si="0"/>
        <v>6425.9999999999991</v>
      </c>
      <c r="E3" s="4" t="s">
        <v>1</v>
      </c>
      <c r="F3" s="4" t="s">
        <v>2</v>
      </c>
    </row>
    <row r="4" spans="1:6" ht="20" customHeight="1" x14ac:dyDescent="0.2">
      <c r="A4" s="2" t="s">
        <v>420</v>
      </c>
      <c r="B4" s="40">
        <v>332</v>
      </c>
      <c r="C4" s="3">
        <v>37.9</v>
      </c>
      <c r="D4" s="3">
        <f t="shared" si="0"/>
        <v>12582.8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26473.399999999998</v>
      </c>
      <c r="E5" s="14"/>
      <c r="F5" s="14"/>
    </row>
    <row r="6" spans="1:6" ht="20" customHeight="1" x14ac:dyDescent="0.2">
      <c r="A6" s="2" t="s">
        <v>421</v>
      </c>
      <c r="B6" s="40">
        <v>163</v>
      </c>
      <c r="C6" s="3">
        <v>36.200000000000003</v>
      </c>
      <c r="D6" s="3">
        <f>B6*C6</f>
        <v>5900.6</v>
      </c>
      <c r="E6" s="4" t="s">
        <v>1</v>
      </c>
      <c r="F6" s="4" t="s">
        <v>2</v>
      </c>
    </row>
    <row r="7" spans="1:6" ht="20" customHeight="1" x14ac:dyDescent="0.2">
      <c r="A7" s="2" t="s">
        <v>422</v>
      </c>
      <c r="B7" s="40">
        <v>68</v>
      </c>
      <c r="C7" s="3">
        <v>36.200000000000003</v>
      </c>
      <c r="D7" s="3">
        <f t="shared" ref="D7:D8" si="1">B7*C7</f>
        <v>2461.6000000000004</v>
      </c>
      <c r="E7" s="4" t="s">
        <v>1</v>
      </c>
      <c r="F7" s="4" t="s">
        <v>2</v>
      </c>
    </row>
    <row r="8" spans="1:6" ht="20" customHeight="1" x14ac:dyDescent="0.2">
      <c r="A8" s="2" t="s">
        <v>423</v>
      </c>
      <c r="B8" s="40">
        <v>469</v>
      </c>
      <c r="C8" s="3">
        <v>36.299999999999997</v>
      </c>
      <c r="D8" s="3">
        <f t="shared" si="1"/>
        <v>17024.699999999997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25386.899999999998</v>
      </c>
      <c r="E9" s="14"/>
      <c r="F9" s="14"/>
    </row>
    <row r="10" spans="1:6" ht="20" customHeight="1" x14ac:dyDescent="0.2">
      <c r="A10" s="2" t="s">
        <v>424</v>
      </c>
      <c r="B10" s="40">
        <v>300</v>
      </c>
      <c r="C10" s="3">
        <v>36.200000000000003</v>
      </c>
      <c r="D10" s="3">
        <f>B10*C10</f>
        <v>10860</v>
      </c>
      <c r="E10" s="4" t="s">
        <v>1</v>
      </c>
      <c r="F10" s="4" t="s">
        <v>2</v>
      </c>
    </row>
    <row r="11" spans="1:6" ht="20" customHeight="1" x14ac:dyDescent="0.2">
      <c r="A11" s="2" t="s">
        <v>425</v>
      </c>
      <c r="B11" s="40">
        <v>120</v>
      </c>
      <c r="C11" s="3">
        <v>35.9</v>
      </c>
      <c r="D11" s="3">
        <f t="shared" ref="D11:D12" si="2">B11*C11</f>
        <v>4308</v>
      </c>
      <c r="E11" s="4" t="s">
        <v>1</v>
      </c>
      <c r="F11" s="4" t="s">
        <v>2</v>
      </c>
    </row>
    <row r="12" spans="1:6" ht="20" customHeight="1" x14ac:dyDescent="0.2">
      <c r="A12" s="2" t="s">
        <v>426</v>
      </c>
      <c r="B12" s="40">
        <v>280</v>
      </c>
      <c r="C12" s="3">
        <v>35.9</v>
      </c>
      <c r="D12" s="3">
        <f t="shared" si="2"/>
        <v>10052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25220</v>
      </c>
      <c r="E13" s="14"/>
      <c r="F13" s="14"/>
    </row>
    <row r="14" spans="1:6" ht="20" customHeight="1" x14ac:dyDescent="0.2">
      <c r="A14" s="2" t="s">
        <v>427</v>
      </c>
      <c r="B14" s="40">
        <v>200</v>
      </c>
      <c r="C14" s="3">
        <v>35.799999999999997</v>
      </c>
      <c r="D14" s="3">
        <f>B14*C14</f>
        <v>7159.9999999999991</v>
      </c>
      <c r="E14" s="4" t="s">
        <v>1</v>
      </c>
      <c r="F14" s="4" t="s">
        <v>2</v>
      </c>
    </row>
    <row r="15" spans="1:6" ht="20" customHeight="1" x14ac:dyDescent="0.2">
      <c r="A15" s="2" t="s">
        <v>428</v>
      </c>
      <c r="B15" s="40">
        <v>300</v>
      </c>
      <c r="C15" s="3">
        <v>35.9</v>
      </c>
      <c r="D15" s="3">
        <f t="shared" ref="D15:D16" si="3">B15*C15</f>
        <v>10770</v>
      </c>
      <c r="E15" s="4" t="s">
        <v>1</v>
      </c>
      <c r="F15" s="4" t="s">
        <v>2</v>
      </c>
    </row>
    <row r="16" spans="1:6" ht="20" customHeight="1" x14ac:dyDescent="0.2">
      <c r="A16" s="2" t="s">
        <v>429</v>
      </c>
      <c r="B16" s="40">
        <v>300</v>
      </c>
      <c r="C16" s="3">
        <v>35.200000000000003</v>
      </c>
      <c r="D16" s="3">
        <f t="shared" si="3"/>
        <v>10560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28490</v>
      </c>
      <c r="E17" s="14"/>
      <c r="F17" s="14"/>
    </row>
    <row r="18" spans="1:6" s="1" customFormat="1" ht="20" customHeight="1" x14ac:dyDescent="0.2">
      <c r="A18" s="2" t="s">
        <v>430</v>
      </c>
      <c r="B18" s="40">
        <v>200</v>
      </c>
      <c r="C18" s="3">
        <v>35.6</v>
      </c>
      <c r="D18" s="3">
        <f>B18*C18</f>
        <v>7120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431</v>
      </c>
      <c r="B19" s="40">
        <v>399</v>
      </c>
      <c r="C19" s="3">
        <v>36.5</v>
      </c>
      <c r="D19" s="3">
        <f t="shared" ref="D19:D20" si="4">B19*C19</f>
        <v>14563.5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432</v>
      </c>
      <c r="B20" s="40">
        <v>1</v>
      </c>
      <c r="C20" s="3">
        <v>36.5</v>
      </c>
      <c r="D20" s="3">
        <f t="shared" si="4"/>
        <v>36.5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21720</v>
      </c>
      <c r="E21" s="14"/>
      <c r="F21" s="14"/>
    </row>
    <row r="22" spans="1:6" ht="20" customHeight="1" x14ac:dyDescent="0.2">
      <c r="A22" s="33" t="s">
        <v>416</v>
      </c>
      <c r="B22" s="42">
        <f>B5+B9+B13+B17+B21</f>
        <v>3500</v>
      </c>
      <c r="C22" s="35">
        <f>D22/B22</f>
        <v>36.368657142857138</v>
      </c>
      <c r="D22" s="35">
        <f>SUM(D5+D9+D13+D17+D21)</f>
        <v>127290.29999999999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0B53-4E61-A24D-96E0-7D83845A3291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401</v>
      </c>
      <c r="B2" s="40">
        <v>300</v>
      </c>
      <c r="C2" s="3">
        <v>36.4</v>
      </c>
      <c r="D2" s="3">
        <f t="shared" ref="D2:D4" si="0">B2*C2</f>
        <v>10920</v>
      </c>
      <c r="E2" s="4" t="s">
        <v>1</v>
      </c>
      <c r="F2" s="4" t="s">
        <v>2</v>
      </c>
    </row>
    <row r="3" spans="1:6" ht="20" customHeight="1" x14ac:dyDescent="0.2">
      <c r="A3" s="2" t="s">
        <v>402</v>
      </c>
      <c r="B3" s="40">
        <v>300</v>
      </c>
      <c r="C3" s="3">
        <v>36.1</v>
      </c>
      <c r="D3" s="3">
        <f t="shared" si="0"/>
        <v>10830</v>
      </c>
      <c r="E3" s="4" t="s">
        <v>1</v>
      </c>
      <c r="F3" s="4" t="s">
        <v>2</v>
      </c>
    </row>
    <row r="4" spans="1:6" ht="20" customHeight="1" x14ac:dyDescent="0.2">
      <c r="A4" s="2" t="s">
        <v>403</v>
      </c>
      <c r="B4" s="40">
        <v>200</v>
      </c>
      <c r="C4" s="3">
        <v>37</v>
      </c>
      <c r="D4" s="3">
        <f t="shared" si="0"/>
        <v>7400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29150</v>
      </c>
      <c r="E5" s="14"/>
      <c r="F5" s="14"/>
    </row>
    <row r="6" spans="1:6" ht="20" customHeight="1" x14ac:dyDescent="0.2">
      <c r="A6" s="2" t="s">
        <v>404</v>
      </c>
      <c r="B6" s="40">
        <v>150</v>
      </c>
      <c r="C6" s="3">
        <v>37</v>
      </c>
      <c r="D6" s="3">
        <f>B6*C6</f>
        <v>5550</v>
      </c>
      <c r="E6" s="4" t="s">
        <v>1</v>
      </c>
      <c r="F6" s="4" t="s">
        <v>2</v>
      </c>
    </row>
    <row r="7" spans="1:6" ht="20" customHeight="1" x14ac:dyDescent="0.2">
      <c r="A7" s="2" t="s">
        <v>405</v>
      </c>
      <c r="B7" s="40">
        <v>350</v>
      </c>
      <c r="C7" s="3">
        <v>37</v>
      </c>
      <c r="D7" s="3">
        <f t="shared" ref="D7:D8" si="1">B7*C7</f>
        <v>12950</v>
      </c>
      <c r="E7" s="4" t="s">
        <v>1</v>
      </c>
      <c r="F7" s="4" t="s">
        <v>2</v>
      </c>
    </row>
    <row r="8" spans="1:6" ht="20" customHeight="1" x14ac:dyDescent="0.2">
      <c r="A8" s="2" t="s">
        <v>406</v>
      </c>
      <c r="B8" s="40">
        <v>200</v>
      </c>
      <c r="C8" s="3">
        <v>37</v>
      </c>
      <c r="D8" s="3">
        <f t="shared" si="1"/>
        <v>7400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25900</v>
      </c>
      <c r="E9" s="14"/>
      <c r="F9" s="14"/>
    </row>
    <row r="10" spans="1:6" ht="20" customHeight="1" x14ac:dyDescent="0.2">
      <c r="A10" s="2" t="s">
        <v>407</v>
      </c>
      <c r="B10" s="40">
        <v>400</v>
      </c>
      <c r="C10" s="3">
        <v>37</v>
      </c>
      <c r="D10" s="3">
        <f>B10*C10</f>
        <v>14800</v>
      </c>
      <c r="E10" s="4" t="s">
        <v>1</v>
      </c>
      <c r="F10" s="4" t="s">
        <v>2</v>
      </c>
    </row>
    <row r="11" spans="1:6" ht="20" customHeight="1" x14ac:dyDescent="0.2">
      <c r="A11" s="2" t="s">
        <v>408</v>
      </c>
      <c r="B11" s="40">
        <v>200</v>
      </c>
      <c r="C11" s="3">
        <v>37</v>
      </c>
      <c r="D11" s="3">
        <f t="shared" ref="D11:D12" si="2">B11*C11</f>
        <v>7400</v>
      </c>
      <c r="E11" s="4" t="s">
        <v>1</v>
      </c>
      <c r="F11" s="4" t="s">
        <v>2</v>
      </c>
    </row>
    <row r="12" spans="1:6" ht="20" customHeight="1" x14ac:dyDescent="0.2">
      <c r="A12" s="2" t="s">
        <v>409</v>
      </c>
      <c r="B12" s="40">
        <v>100</v>
      </c>
      <c r="C12" s="3">
        <v>36.9</v>
      </c>
      <c r="D12" s="3">
        <f t="shared" si="2"/>
        <v>3690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25890</v>
      </c>
      <c r="E13" s="14"/>
      <c r="F13" s="14"/>
    </row>
    <row r="14" spans="1:6" ht="20" customHeight="1" x14ac:dyDescent="0.2">
      <c r="A14" s="2" t="s">
        <v>410</v>
      </c>
      <c r="B14" s="40">
        <v>500</v>
      </c>
      <c r="C14" s="3">
        <v>36.5</v>
      </c>
      <c r="D14" s="3">
        <f>B14*C14</f>
        <v>18250</v>
      </c>
      <c r="E14" s="4" t="s">
        <v>1</v>
      </c>
      <c r="F14" s="4" t="s">
        <v>2</v>
      </c>
    </row>
    <row r="15" spans="1:6" ht="20" customHeight="1" x14ac:dyDescent="0.2">
      <c r="A15" s="2" t="s">
        <v>411</v>
      </c>
      <c r="B15" s="40">
        <v>200</v>
      </c>
      <c r="C15" s="3">
        <v>36.5</v>
      </c>
      <c r="D15" s="3">
        <f t="shared" ref="D15:D16" si="3">B15*C15</f>
        <v>7300</v>
      </c>
      <c r="E15" s="4" t="s">
        <v>1</v>
      </c>
      <c r="F15" s="4" t="s">
        <v>2</v>
      </c>
    </row>
    <row r="16" spans="1:6" ht="20" customHeight="1" x14ac:dyDescent="0.2">
      <c r="A16" s="2" t="s">
        <v>412</v>
      </c>
      <c r="B16" s="40">
        <v>100</v>
      </c>
      <c r="C16" s="3">
        <v>37.9</v>
      </c>
      <c r="D16" s="3">
        <f t="shared" si="3"/>
        <v>3790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29340</v>
      </c>
      <c r="E17" s="14"/>
      <c r="F17" s="14"/>
    </row>
    <row r="18" spans="1:6" s="1" customFormat="1" ht="20" customHeight="1" x14ac:dyDescent="0.2">
      <c r="A18" s="2" t="s">
        <v>413</v>
      </c>
      <c r="B18" s="40">
        <v>200</v>
      </c>
      <c r="C18" s="3">
        <v>37.700000000000003</v>
      </c>
      <c r="D18" s="3">
        <f>B18*C18</f>
        <v>7540.0000000000009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414</v>
      </c>
      <c r="B19" s="40">
        <v>200</v>
      </c>
      <c r="C19" s="3">
        <v>37.700000000000003</v>
      </c>
      <c r="D19" s="3">
        <f t="shared" ref="D19:D20" si="4">B19*C19</f>
        <v>7540.0000000000009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415</v>
      </c>
      <c r="B20" s="40">
        <v>200</v>
      </c>
      <c r="C20" s="3">
        <v>37.799999999999997</v>
      </c>
      <c r="D20" s="3">
        <f t="shared" si="4"/>
        <v>7559.9999999999991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22640</v>
      </c>
      <c r="E21" s="14"/>
      <c r="F21" s="14"/>
    </row>
    <row r="22" spans="1:6" ht="20" customHeight="1" x14ac:dyDescent="0.2">
      <c r="A22" s="33" t="s">
        <v>399</v>
      </c>
      <c r="B22" s="42">
        <f>B5+B9+B13+B17+B21</f>
        <v>3600</v>
      </c>
      <c r="C22" s="35">
        <f>D22/B22</f>
        <v>36.922222222222224</v>
      </c>
      <c r="D22" s="35">
        <f>SUM(D5+D9+D13+D17+D21)</f>
        <v>132920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AC16-9277-3E41-AB00-5E21DBB7F86C}">
  <sheetPr>
    <tabColor theme="3" tint="0.89999084444715716"/>
    <pageSetUpPr fitToPage="1"/>
  </sheetPr>
  <dimension ref="A1:F33"/>
  <sheetViews>
    <sheetView topLeftCell="A12" workbookViewId="0">
      <selection activeCell="F35" sqref="F3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378</v>
      </c>
      <c r="B2" s="40">
        <v>150</v>
      </c>
      <c r="C2" s="3">
        <v>34.700000000000003</v>
      </c>
      <c r="D2" s="3">
        <f>B2*C2</f>
        <v>5205</v>
      </c>
      <c r="E2" s="4" t="s">
        <v>1</v>
      </c>
      <c r="F2" s="4" t="s">
        <v>2</v>
      </c>
    </row>
    <row r="3" spans="1:6" ht="20" customHeight="1" x14ac:dyDescent="0.2">
      <c r="A3" s="2" t="s">
        <v>379</v>
      </c>
      <c r="B3" s="40">
        <v>100</v>
      </c>
      <c r="C3" s="3">
        <v>34.700000000000003</v>
      </c>
      <c r="D3" s="3">
        <f t="shared" ref="D3:D6" si="0">B3*C3</f>
        <v>3470.0000000000005</v>
      </c>
      <c r="E3" s="4" t="s">
        <v>1</v>
      </c>
      <c r="F3" s="4" t="s">
        <v>2</v>
      </c>
    </row>
    <row r="4" spans="1:6" ht="20" customHeight="1" x14ac:dyDescent="0.2">
      <c r="A4" s="2" t="s">
        <v>380</v>
      </c>
      <c r="B4" s="40">
        <v>200</v>
      </c>
      <c r="C4" s="3">
        <v>34.6</v>
      </c>
      <c r="D4" s="3">
        <f t="shared" si="0"/>
        <v>6920</v>
      </c>
      <c r="E4" s="4" t="s">
        <v>1</v>
      </c>
      <c r="F4" s="4" t="s">
        <v>2</v>
      </c>
    </row>
    <row r="5" spans="1:6" ht="20" customHeight="1" x14ac:dyDescent="0.2">
      <c r="A5" s="2" t="s">
        <v>381</v>
      </c>
      <c r="B5" s="40">
        <v>100</v>
      </c>
      <c r="C5" s="3">
        <v>34.700000000000003</v>
      </c>
      <c r="D5" s="3">
        <f t="shared" si="0"/>
        <v>3470.0000000000005</v>
      </c>
      <c r="E5" s="4" t="s">
        <v>1</v>
      </c>
      <c r="F5" s="4" t="s">
        <v>2</v>
      </c>
    </row>
    <row r="6" spans="1:6" ht="20" customHeight="1" x14ac:dyDescent="0.2">
      <c r="A6" s="2" t="s">
        <v>382</v>
      </c>
      <c r="B6" s="40">
        <v>250</v>
      </c>
      <c r="C6" s="3">
        <v>34.9</v>
      </c>
      <c r="D6" s="3">
        <f t="shared" si="0"/>
        <v>8725</v>
      </c>
      <c r="E6" s="4" t="s">
        <v>1</v>
      </c>
      <c r="F6" s="4" t="s">
        <v>2</v>
      </c>
    </row>
    <row r="7" spans="1:6" ht="20" customHeight="1" x14ac:dyDescent="0.2">
      <c r="A7" s="51"/>
      <c r="B7" s="41">
        <f>SUM(B2:B6)</f>
        <v>800</v>
      </c>
      <c r="C7" s="41"/>
      <c r="D7" s="15">
        <f>SUM(D2:D6)</f>
        <v>27790</v>
      </c>
      <c r="E7" s="14"/>
      <c r="F7" s="14"/>
    </row>
    <row r="8" spans="1:6" ht="20" customHeight="1" x14ac:dyDescent="0.2">
      <c r="A8" s="2" t="s">
        <v>383</v>
      </c>
      <c r="B8" s="40">
        <v>400</v>
      </c>
      <c r="C8" s="3">
        <v>35</v>
      </c>
      <c r="D8" s="3">
        <f t="shared" ref="D8:D13" si="1">B8*C8</f>
        <v>14000</v>
      </c>
      <c r="E8" s="4" t="s">
        <v>1</v>
      </c>
      <c r="F8" s="4" t="s">
        <v>2</v>
      </c>
    </row>
    <row r="9" spans="1:6" ht="20" customHeight="1" x14ac:dyDescent="0.2">
      <c r="A9" s="2" t="s">
        <v>384</v>
      </c>
      <c r="B9" s="40">
        <v>250</v>
      </c>
      <c r="C9" s="3">
        <v>35</v>
      </c>
      <c r="D9" s="3">
        <f t="shared" si="1"/>
        <v>8750</v>
      </c>
      <c r="E9" s="4" t="s">
        <v>1</v>
      </c>
      <c r="F9" s="4" t="s">
        <v>2</v>
      </c>
    </row>
    <row r="10" spans="1:6" ht="20" customHeight="1" x14ac:dyDescent="0.2">
      <c r="A10" s="2" t="s">
        <v>385</v>
      </c>
      <c r="B10" s="40">
        <v>200</v>
      </c>
      <c r="C10" s="3">
        <v>34.799999999999997</v>
      </c>
      <c r="D10" s="3">
        <f t="shared" si="1"/>
        <v>6959.9999999999991</v>
      </c>
      <c r="E10" s="4" t="s">
        <v>1</v>
      </c>
      <c r="F10" s="4" t="s">
        <v>2</v>
      </c>
    </row>
    <row r="11" spans="1:6" ht="20" customHeight="1" x14ac:dyDescent="0.2">
      <c r="A11" s="2" t="s">
        <v>386</v>
      </c>
      <c r="B11" s="40">
        <v>150</v>
      </c>
      <c r="C11" s="3">
        <v>34.799999999999997</v>
      </c>
      <c r="D11" s="3">
        <f t="shared" si="1"/>
        <v>5220</v>
      </c>
      <c r="E11" s="4" t="s">
        <v>1</v>
      </c>
      <c r="F11" s="4" t="s">
        <v>2</v>
      </c>
    </row>
    <row r="12" spans="1:6" ht="20" customHeight="1" x14ac:dyDescent="0.2">
      <c r="A12" s="2" t="s">
        <v>387</v>
      </c>
      <c r="B12" s="40">
        <v>100</v>
      </c>
      <c r="C12" s="3">
        <v>34.700000000000003</v>
      </c>
      <c r="D12" s="3">
        <f t="shared" si="1"/>
        <v>3470.0000000000005</v>
      </c>
      <c r="E12" s="4" t="s">
        <v>1</v>
      </c>
      <c r="F12" s="4" t="s">
        <v>2</v>
      </c>
    </row>
    <row r="13" spans="1:6" ht="20" customHeight="1" x14ac:dyDescent="0.2">
      <c r="A13" s="2" t="s">
        <v>388</v>
      </c>
      <c r="B13" s="40">
        <v>150</v>
      </c>
      <c r="C13" s="3">
        <v>34.6</v>
      </c>
      <c r="D13" s="3">
        <f t="shared" si="1"/>
        <v>5190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SUM(B8:B13)</f>
        <v>1250</v>
      </c>
      <c r="C14" s="15"/>
      <c r="D14" s="15">
        <f>SUM(D8:D13)</f>
        <v>43590</v>
      </c>
      <c r="E14" s="14"/>
      <c r="F14" s="14"/>
    </row>
    <row r="15" spans="1:6" ht="20" customHeight="1" x14ac:dyDescent="0.2">
      <c r="A15" s="2" t="s">
        <v>389</v>
      </c>
      <c r="B15" s="40">
        <v>150</v>
      </c>
      <c r="C15" s="3">
        <v>35.799999999999997</v>
      </c>
      <c r="D15" s="3">
        <f t="shared" ref="D15:D18" si="2">B15*C15</f>
        <v>5370</v>
      </c>
      <c r="E15" s="4" t="s">
        <v>1</v>
      </c>
      <c r="F15" s="4" t="s">
        <v>2</v>
      </c>
    </row>
    <row r="16" spans="1:6" ht="20" customHeight="1" x14ac:dyDescent="0.2">
      <c r="A16" s="2" t="s">
        <v>390</v>
      </c>
      <c r="B16" s="40">
        <v>200</v>
      </c>
      <c r="C16" s="3">
        <v>35.9</v>
      </c>
      <c r="D16" s="3">
        <f t="shared" si="2"/>
        <v>7180</v>
      </c>
      <c r="E16" s="4" t="s">
        <v>1</v>
      </c>
      <c r="F16" s="4" t="s">
        <v>2</v>
      </c>
    </row>
    <row r="17" spans="1:6" ht="20" customHeight="1" x14ac:dyDescent="0.2">
      <c r="A17" s="2" t="s">
        <v>391</v>
      </c>
      <c r="B17" s="40">
        <v>150</v>
      </c>
      <c r="C17" s="3">
        <v>36</v>
      </c>
      <c r="D17" s="3">
        <f t="shared" si="2"/>
        <v>5400</v>
      </c>
      <c r="E17" s="4" t="s">
        <v>1</v>
      </c>
      <c r="F17" s="4" t="s">
        <v>2</v>
      </c>
    </row>
    <row r="18" spans="1:6" ht="20" customHeight="1" x14ac:dyDescent="0.2">
      <c r="A18" s="2" t="s">
        <v>392</v>
      </c>
      <c r="B18" s="40">
        <v>300</v>
      </c>
      <c r="C18" s="3">
        <v>35.700000000000003</v>
      </c>
      <c r="D18" s="3">
        <f t="shared" si="2"/>
        <v>10710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800</v>
      </c>
      <c r="C19" s="15"/>
      <c r="D19" s="15">
        <f>SUM(D15:D18)</f>
        <v>28660</v>
      </c>
      <c r="E19" s="14"/>
      <c r="F19" s="14"/>
    </row>
    <row r="20" spans="1:6" ht="20" customHeight="1" x14ac:dyDescent="0.2">
      <c r="A20" s="53">
        <v>45569.384918981479</v>
      </c>
      <c r="B20" s="40">
        <v>250</v>
      </c>
      <c r="C20" s="3">
        <v>35.9</v>
      </c>
      <c r="D20" s="3">
        <f t="shared" ref="D20:D26" si="3">B20*C20</f>
        <v>8975</v>
      </c>
      <c r="E20" s="4" t="s">
        <v>1</v>
      </c>
      <c r="F20" s="4" t="s">
        <v>2</v>
      </c>
    </row>
    <row r="21" spans="1:6" ht="20" customHeight="1" x14ac:dyDescent="0.2">
      <c r="A21" s="2" t="s">
        <v>393</v>
      </c>
      <c r="B21" s="40">
        <v>150</v>
      </c>
      <c r="C21" s="3">
        <v>35.9</v>
      </c>
      <c r="D21" s="3">
        <f t="shared" si="3"/>
        <v>5385</v>
      </c>
      <c r="E21" s="4" t="s">
        <v>1</v>
      </c>
      <c r="F21" s="4" t="s">
        <v>2</v>
      </c>
    </row>
    <row r="22" spans="1:6" ht="20" customHeight="1" x14ac:dyDescent="0.2">
      <c r="A22" s="2" t="s">
        <v>394</v>
      </c>
      <c r="B22" s="40">
        <v>250</v>
      </c>
      <c r="C22" s="3">
        <v>35.9</v>
      </c>
      <c r="D22" s="3">
        <f t="shared" si="3"/>
        <v>8975</v>
      </c>
      <c r="E22" s="4" t="s">
        <v>1</v>
      </c>
      <c r="F22" s="4" t="s">
        <v>2</v>
      </c>
    </row>
    <row r="23" spans="1:6" ht="20" customHeight="1" x14ac:dyDescent="0.2">
      <c r="A23" s="2" t="s">
        <v>395</v>
      </c>
      <c r="B23" s="40">
        <v>150</v>
      </c>
      <c r="C23" s="3">
        <v>36</v>
      </c>
      <c r="D23" s="3">
        <f t="shared" si="3"/>
        <v>5400</v>
      </c>
      <c r="E23" s="4" t="s">
        <v>1</v>
      </c>
      <c r="F23" s="4" t="s">
        <v>2</v>
      </c>
    </row>
    <row r="24" spans="1:6" ht="20" customHeight="1" x14ac:dyDescent="0.2">
      <c r="A24" s="2" t="s">
        <v>396</v>
      </c>
      <c r="B24" s="40">
        <v>150</v>
      </c>
      <c r="C24" s="3">
        <v>35.9</v>
      </c>
      <c r="D24" s="3">
        <f t="shared" si="3"/>
        <v>5385</v>
      </c>
      <c r="E24" s="4" t="s">
        <v>1</v>
      </c>
      <c r="F24" s="4" t="s">
        <v>2</v>
      </c>
    </row>
    <row r="25" spans="1:6" ht="20" customHeight="1" x14ac:dyDescent="0.2">
      <c r="A25" s="2" t="s">
        <v>397</v>
      </c>
      <c r="B25" s="40">
        <v>100</v>
      </c>
      <c r="C25" s="3">
        <v>36.200000000000003</v>
      </c>
      <c r="D25" s="3">
        <f t="shared" si="3"/>
        <v>3620.0000000000005</v>
      </c>
      <c r="E25" s="4" t="s">
        <v>1</v>
      </c>
      <c r="F25" s="4" t="s">
        <v>2</v>
      </c>
    </row>
    <row r="26" spans="1:6" ht="20" customHeight="1" x14ac:dyDescent="0.2">
      <c r="A26" s="2" t="s">
        <v>398</v>
      </c>
      <c r="B26" s="40">
        <v>300</v>
      </c>
      <c r="C26" s="3">
        <v>36.4</v>
      </c>
      <c r="D26" s="3">
        <f t="shared" si="3"/>
        <v>10920</v>
      </c>
      <c r="E26" s="4" t="s">
        <v>1</v>
      </c>
      <c r="F26" s="4" t="s">
        <v>2</v>
      </c>
    </row>
    <row r="27" spans="1:6" ht="20" customHeight="1" x14ac:dyDescent="0.2">
      <c r="A27" s="32"/>
      <c r="B27" s="41">
        <f>SUM(B20:B26)</f>
        <v>1350</v>
      </c>
      <c r="C27" s="15"/>
      <c r="D27" s="15">
        <f>SUM(D20:D26)</f>
        <v>48660</v>
      </c>
      <c r="E27" s="14"/>
      <c r="F27" s="14"/>
    </row>
    <row r="28" spans="1:6" ht="20" customHeight="1" x14ac:dyDescent="0.2">
      <c r="A28" s="33" t="s">
        <v>354</v>
      </c>
      <c r="B28" s="42">
        <f>B7+B14+B19+B27</f>
        <v>4200</v>
      </c>
      <c r="C28" s="35">
        <f>D28/B28</f>
        <v>35.404761904761905</v>
      </c>
      <c r="D28" s="35">
        <f>SUM(D7+D14+D19+D27)</f>
        <v>148700</v>
      </c>
      <c r="E28" s="34" t="s">
        <v>1</v>
      </c>
      <c r="F28" s="34" t="s">
        <v>2</v>
      </c>
    </row>
    <row r="33" spans="1:6" s="3" customFormat="1" ht="20" customHeight="1" x14ac:dyDescent="0.2">
      <c r="A33" s="9"/>
      <c r="B33" s="8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A2B-128F-7A47-A74F-66F5502BE52E}">
  <sheetPr>
    <tabColor theme="3" tint="0.499984740745262"/>
    <pageSetUpPr fitToPage="1"/>
  </sheetPr>
  <dimension ref="A1:F33"/>
  <sheetViews>
    <sheetView topLeftCell="A12" workbookViewId="0">
      <selection activeCell="F34" sqref="F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9" t="s">
        <v>356</v>
      </c>
      <c r="B2" s="40">
        <v>150</v>
      </c>
      <c r="C2" s="3">
        <v>35.1</v>
      </c>
      <c r="D2" s="3">
        <f>B2*C2</f>
        <v>5265</v>
      </c>
      <c r="E2" s="4" t="s">
        <v>1</v>
      </c>
      <c r="F2" s="4" t="s">
        <v>2</v>
      </c>
    </row>
    <row r="3" spans="1:6" ht="20" customHeight="1" x14ac:dyDescent="0.2">
      <c r="A3" s="9" t="s">
        <v>357</v>
      </c>
      <c r="B3" s="40">
        <v>100</v>
      </c>
      <c r="C3" s="3">
        <v>35.200000000000003</v>
      </c>
      <c r="D3" s="3">
        <f t="shared" ref="D3:D7" si="0">B3*C3</f>
        <v>3520.0000000000005</v>
      </c>
      <c r="E3" s="4" t="s">
        <v>1</v>
      </c>
      <c r="F3" s="4" t="s">
        <v>2</v>
      </c>
    </row>
    <row r="4" spans="1:6" ht="20" customHeight="1" x14ac:dyDescent="0.2">
      <c r="A4" s="9" t="s">
        <v>358</v>
      </c>
      <c r="B4" s="40">
        <v>100</v>
      </c>
      <c r="C4" s="3">
        <v>35.200000000000003</v>
      </c>
      <c r="D4" s="3">
        <f t="shared" si="0"/>
        <v>3520.0000000000005</v>
      </c>
      <c r="E4" s="4" t="s">
        <v>1</v>
      </c>
      <c r="F4" s="4" t="s">
        <v>2</v>
      </c>
    </row>
    <row r="5" spans="1:6" ht="20" customHeight="1" x14ac:dyDescent="0.2">
      <c r="A5" s="9" t="s">
        <v>359</v>
      </c>
      <c r="B5" s="40">
        <v>150</v>
      </c>
      <c r="C5" s="3">
        <v>35</v>
      </c>
      <c r="D5" s="3">
        <f t="shared" si="0"/>
        <v>5250</v>
      </c>
      <c r="E5" s="4" t="s">
        <v>1</v>
      </c>
      <c r="F5" s="4" t="s">
        <v>2</v>
      </c>
    </row>
    <row r="6" spans="1:6" ht="20" customHeight="1" x14ac:dyDescent="0.2">
      <c r="A6" s="9" t="s">
        <v>360</v>
      </c>
      <c r="B6" s="40">
        <v>200</v>
      </c>
      <c r="C6" s="3">
        <v>35.299999999999997</v>
      </c>
      <c r="D6" s="3">
        <f t="shared" si="0"/>
        <v>7059.9999999999991</v>
      </c>
      <c r="E6" s="4" t="s">
        <v>1</v>
      </c>
      <c r="F6" s="4" t="s">
        <v>2</v>
      </c>
    </row>
    <row r="7" spans="1:6" ht="20" customHeight="1" x14ac:dyDescent="0.2">
      <c r="A7" s="9" t="s">
        <v>361</v>
      </c>
      <c r="B7" s="40">
        <v>150</v>
      </c>
      <c r="C7" s="3">
        <v>35.299999999999997</v>
      </c>
      <c r="D7" s="3">
        <f t="shared" si="0"/>
        <v>5295</v>
      </c>
      <c r="E7" s="4" t="s">
        <v>1</v>
      </c>
      <c r="F7" s="4" t="s">
        <v>2</v>
      </c>
    </row>
    <row r="8" spans="1:6" ht="20" customHeight="1" x14ac:dyDescent="0.2">
      <c r="A8" s="54"/>
      <c r="B8" s="41">
        <f>SUM(B2:B7)</f>
        <v>850</v>
      </c>
      <c r="C8" s="41"/>
      <c r="D8" s="15">
        <f>SUM(D2:D7)</f>
        <v>29910</v>
      </c>
      <c r="E8" s="14"/>
      <c r="F8" s="14"/>
    </row>
    <row r="9" spans="1:6" ht="20" customHeight="1" x14ac:dyDescent="0.2">
      <c r="A9" s="9" t="s">
        <v>362</v>
      </c>
      <c r="B9" s="40">
        <v>400</v>
      </c>
      <c r="C9" s="3">
        <v>35.6</v>
      </c>
      <c r="D9" s="3">
        <f t="shared" ref="D9:D12" si="1">B9*C9</f>
        <v>14240</v>
      </c>
      <c r="E9" s="4" t="s">
        <v>1</v>
      </c>
      <c r="F9" s="4" t="s">
        <v>2</v>
      </c>
    </row>
    <row r="10" spans="1:6" ht="20" customHeight="1" x14ac:dyDescent="0.2">
      <c r="A10" s="9" t="s">
        <v>363</v>
      </c>
      <c r="B10" s="40">
        <v>300</v>
      </c>
      <c r="C10" s="3">
        <v>35.5</v>
      </c>
      <c r="D10" s="3">
        <f t="shared" si="1"/>
        <v>10650</v>
      </c>
      <c r="E10" s="4" t="s">
        <v>1</v>
      </c>
      <c r="F10" s="4" t="s">
        <v>2</v>
      </c>
    </row>
    <row r="11" spans="1:6" ht="20" customHeight="1" x14ac:dyDescent="0.2">
      <c r="A11" s="9" t="s">
        <v>364</v>
      </c>
      <c r="B11" s="40">
        <v>250</v>
      </c>
      <c r="C11" s="3">
        <v>35.799999999999997</v>
      </c>
      <c r="D11" s="3">
        <f t="shared" si="1"/>
        <v>8950</v>
      </c>
      <c r="E11" s="4" t="s">
        <v>1</v>
      </c>
      <c r="F11" s="4" t="s">
        <v>2</v>
      </c>
    </row>
    <row r="12" spans="1:6" ht="20" customHeight="1" x14ac:dyDescent="0.2">
      <c r="A12" s="9" t="s">
        <v>365</v>
      </c>
      <c r="B12" s="40">
        <v>300</v>
      </c>
      <c r="C12" s="3">
        <v>35</v>
      </c>
      <c r="D12" s="3">
        <f t="shared" si="1"/>
        <v>10500</v>
      </c>
      <c r="E12" s="4" t="s">
        <v>1</v>
      </c>
      <c r="F12" s="4" t="s">
        <v>2</v>
      </c>
    </row>
    <row r="13" spans="1:6" ht="20" customHeight="1" x14ac:dyDescent="0.2">
      <c r="A13" s="13"/>
      <c r="B13" s="41">
        <f>SUM(B9:B12)</f>
        <v>1250</v>
      </c>
      <c r="C13" s="15"/>
      <c r="D13" s="15">
        <f>SUM(D9:D12)</f>
        <v>44340</v>
      </c>
      <c r="E13" s="14"/>
      <c r="F13" s="14"/>
    </row>
    <row r="14" spans="1:6" ht="20" customHeight="1" x14ac:dyDescent="0.2">
      <c r="A14" s="9" t="s">
        <v>366</v>
      </c>
      <c r="B14" s="40">
        <v>150</v>
      </c>
      <c r="C14" s="3">
        <v>34.299999999999997</v>
      </c>
      <c r="D14" s="3">
        <f t="shared" ref="D14:D20" si="2">B14*C14</f>
        <v>5145</v>
      </c>
      <c r="E14" s="4" t="s">
        <v>1</v>
      </c>
      <c r="F14" s="4" t="s">
        <v>2</v>
      </c>
    </row>
    <row r="15" spans="1:6" ht="20" customHeight="1" x14ac:dyDescent="0.2">
      <c r="A15" s="9" t="s">
        <v>367</v>
      </c>
      <c r="B15" s="40">
        <v>200</v>
      </c>
      <c r="C15" s="3">
        <v>34.5</v>
      </c>
      <c r="D15" s="3">
        <f t="shared" si="2"/>
        <v>6900</v>
      </c>
      <c r="E15" s="4" t="s">
        <v>1</v>
      </c>
      <c r="F15" s="4" t="s">
        <v>2</v>
      </c>
    </row>
    <row r="16" spans="1:6" ht="20" customHeight="1" x14ac:dyDescent="0.2">
      <c r="A16" s="9" t="s">
        <v>368</v>
      </c>
      <c r="B16" s="40">
        <v>150</v>
      </c>
      <c r="C16" s="3">
        <v>34.700000000000003</v>
      </c>
      <c r="D16" s="3">
        <f t="shared" si="2"/>
        <v>5205</v>
      </c>
      <c r="E16" s="4" t="s">
        <v>1</v>
      </c>
      <c r="F16" s="4" t="s">
        <v>2</v>
      </c>
    </row>
    <row r="17" spans="1:6" ht="20" customHeight="1" x14ac:dyDescent="0.2">
      <c r="A17" s="9" t="s">
        <v>369</v>
      </c>
      <c r="B17" s="40">
        <v>200</v>
      </c>
      <c r="C17" s="3">
        <v>34.4</v>
      </c>
      <c r="D17" s="3">
        <f t="shared" si="2"/>
        <v>6880</v>
      </c>
      <c r="E17" s="4" t="s">
        <v>1</v>
      </c>
      <c r="F17" s="4" t="s">
        <v>2</v>
      </c>
    </row>
    <row r="18" spans="1:6" ht="20" customHeight="1" x14ac:dyDescent="0.2">
      <c r="A18" s="9" t="s">
        <v>370</v>
      </c>
      <c r="B18" s="40">
        <v>200</v>
      </c>
      <c r="C18" s="3">
        <v>34.4</v>
      </c>
      <c r="D18" s="3">
        <f t="shared" si="2"/>
        <v>6880</v>
      </c>
      <c r="E18" s="4" t="s">
        <v>1</v>
      </c>
      <c r="F18" s="4" t="s">
        <v>2</v>
      </c>
    </row>
    <row r="19" spans="1:6" ht="20" customHeight="1" x14ac:dyDescent="0.2">
      <c r="A19" s="9" t="s">
        <v>371</v>
      </c>
      <c r="B19" s="40">
        <v>100</v>
      </c>
      <c r="C19" s="3">
        <v>34.4</v>
      </c>
      <c r="D19" s="3">
        <f t="shared" si="2"/>
        <v>3440</v>
      </c>
      <c r="E19" s="4" t="s">
        <v>1</v>
      </c>
      <c r="F19" s="4" t="s">
        <v>2</v>
      </c>
    </row>
    <row r="20" spans="1:6" ht="20" customHeight="1" x14ac:dyDescent="0.2">
      <c r="A20" s="9" t="s">
        <v>372</v>
      </c>
      <c r="B20" s="40">
        <v>300</v>
      </c>
      <c r="C20" s="3">
        <v>34.5</v>
      </c>
      <c r="D20" s="3">
        <f t="shared" si="2"/>
        <v>10350</v>
      </c>
      <c r="E20" s="4" t="s">
        <v>1</v>
      </c>
      <c r="F20" s="4" t="s">
        <v>2</v>
      </c>
    </row>
    <row r="21" spans="1:6" ht="20" customHeight="1" x14ac:dyDescent="0.2">
      <c r="A21" s="13"/>
      <c r="B21" s="41">
        <f>SUM(B14:B20)</f>
        <v>1300</v>
      </c>
      <c r="C21" s="15"/>
      <c r="D21" s="15">
        <f>SUM(D14:D20)</f>
        <v>44800</v>
      </c>
      <c r="E21" s="14"/>
      <c r="F21" s="14"/>
    </row>
    <row r="22" spans="1:6" ht="20" customHeight="1" x14ac:dyDescent="0.2">
      <c r="A22" s="9" t="s">
        <v>373</v>
      </c>
      <c r="B22" s="40">
        <v>150</v>
      </c>
      <c r="C22" s="3">
        <v>33.4</v>
      </c>
      <c r="D22" s="3">
        <f t="shared" ref="D22:D26" si="3">B22*C22</f>
        <v>5010</v>
      </c>
      <c r="E22" s="4" t="s">
        <v>1</v>
      </c>
      <c r="F22" s="4" t="s">
        <v>2</v>
      </c>
    </row>
    <row r="23" spans="1:6" ht="20" customHeight="1" x14ac:dyDescent="0.2">
      <c r="A23" s="9" t="s">
        <v>374</v>
      </c>
      <c r="B23" s="40">
        <v>200</v>
      </c>
      <c r="C23" s="3">
        <v>33.5</v>
      </c>
      <c r="D23" s="3">
        <f t="shared" si="3"/>
        <v>6700</v>
      </c>
      <c r="E23" s="4" t="s">
        <v>1</v>
      </c>
      <c r="F23" s="4" t="s">
        <v>2</v>
      </c>
    </row>
    <row r="24" spans="1:6" ht="20" customHeight="1" x14ac:dyDescent="0.2">
      <c r="A24" s="9" t="s">
        <v>375</v>
      </c>
      <c r="B24" s="40">
        <v>150</v>
      </c>
      <c r="C24" s="3">
        <v>33.700000000000003</v>
      </c>
      <c r="D24" s="3">
        <f t="shared" si="3"/>
        <v>5055</v>
      </c>
      <c r="E24" s="4" t="s">
        <v>1</v>
      </c>
      <c r="F24" s="4" t="s">
        <v>2</v>
      </c>
    </row>
    <row r="25" spans="1:6" ht="20" customHeight="1" x14ac:dyDescent="0.2">
      <c r="A25" s="9" t="s">
        <v>376</v>
      </c>
      <c r="B25" s="40">
        <v>200</v>
      </c>
      <c r="C25" s="3">
        <v>33.9</v>
      </c>
      <c r="D25" s="3">
        <f t="shared" si="3"/>
        <v>6780</v>
      </c>
      <c r="E25" s="4" t="s">
        <v>1</v>
      </c>
      <c r="F25" s="4" t="s">
        <v>2</v>
      </c>
    </row>
    <row r="26" spans="1:6" ht="20" customHeight="1" x14ac:dyDescent="0.2">
      <c r="A26" s="9" t="s">
        <v>377</v>
      </c>
      <c r="B26" s="40">
        <v>200</v>
      </c>
      <c r="C26" s="3">
        <v>34.200000000000003</v>
      </c>
      <c r="D26" s="3">
        <f t="shared" si="3"/>
        <v>6840.0000000000009</v>
      </c>
      <c r="E26" s="4" t="s">
        <v>1</v>
      </c>
      <c r="F26" s="4" t="s">
        <v>2</v>
      </c>
    </row>
    <row r="27" spans="1:6" ht="20" customHeight="1" x14ac:dyDescent="0.2">
      <c r="A27" s="13"/>
      <c r="B27" s="41">
        <f>SUM(B22:B26)</f>
        <v>900</v>
      </c>
      <c r="C27" s="15"/>
      <c r="D27" s="15">
        <f>SUM(D22:D26)</f>
        <v>30385</v>
      </c>
      <c r="E27" s="14"/>
      <c r="F27" s="14"/>
    </row>
    <row r="28" spans="1:6" ht="20" customHeight="1" x14ac:dyDescent="0.2">
      <c r="A28" s="33" t="s">
        <v>355</v>
      </c>
      <c r="B28" s="42">
        <f>B8+B13+B21+B27</f>
        <v>4300</v>
      </c>
      <c r="C28" s="35">
        <f>D28/B28</f>
        <v>34.752325581395347</v>
      </c>
      <c r="D28" s="35">
        <f>SUM(D8+D13+D21+D27)</f>
        <v>149435</v>
      </c>
      <c r="E28" s="34" t="s">
        <v>1</v>
      </c>
      <c r="F28" s="34" t="s">
        <v>2</v>
      </c>
    </row>
    <row r="33" spans="1:6" s="3" customFormat="1" ht="20" customHeight="1" x14ac:dyDescent="0.2">
      <c r="A33" s="9"/>
      <c r="B33" s="8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B8E5-F4A7-D947-8E88-EAEB8965ECCD}">
  <sheetPr>
    <tabColor theme="3" tint="0.89999084444715716"/>
    <pageSetUpPr fitToPage="1"/>
  </sheetPr>
  <dimension ref="A1:F41"/>
  <sheetViews>
    <sheetView topLeftCell="A16" workbookViewId="0">
      <selection activeCell="D42" sqref="D4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328</v>
      </c>
      <c r="B2" s="40">
        <v>300</v>
      </c>
      <c r="C2" s="3">
        <v>33.200000000000003</v>
      </c>
      <c r="D2" s="3">
        <f>B2*C2</f>
        <v>9960</v>
      </c>
      <c r="E2" s="4" t="s">
        <v>1</v>
      </c>
      <c r="F2" s="4" t="s">
        <v>2</v>
      </c>
    </row>
    <row r="3" spans="1:6" ht="20" customHeight="1" x14ac:dyDescent="0.2">
      <c r="A3" s="2" t="s">
        <v>329</v>
      </c>
      <c r="B3" s="40">
        <v>100</v>
      </c>
      <c r="C3" s="3">
        <v>33.200000000000003</v>
      </c>
      <c r="D3" s="3">
        <f t="shared" ref="D3:D8" si="0">B3*C3</f>
        <v>3320.0000000000005</v>
      </c>
      <c r="E3" s="4" t="s">
        <v>1</v>
      </c>
      <c r="F3" s="4" t="s">
        <v>2</v>
      </c>
    </row>
    <row r="4" spans="1:6" ht="20" customHeight="1" x14ac:dyDescent="0.2">
      <c r="A4" s="2" t="s">
        <v>330</v>
      </c>
      <c r="B4" s="40">
        <v>150</v>
      </c>
      <c r="C4" s="3">
        <v>33.200000000000003</v>
      </c>
      <c r="D4" s="3">
        <f t="shared" si="0"/>
        <v>4980</v>
      </c>
      <c r="E4" s="4" t="s">
        <v>1</v>
      </c>
      <c r="F4" s="4" t="s">
        <v>2</v>
      </c>
    </row>
    <row r="5" spans="1:6" ht="20" customHeight="1" x14ac:dyDescent="0.2">
      <c r="A5" s="2" t="s">
        <v>331</v>
      </c>
      <c r="B5" s="40">
        <v>150</v>
      </c>
      <c r="C5" s="3">
        <v>33.299999999999997</v>
      </c>
      <c r="D5" s="3">
        <f t="shared" si="0"/>
        <v>4995</v>
      </c>
      <c r="E5" s="4" t="s">
        <v>1</v>
      </c>
      <c r="F5" s="4" t="s">
        <v>2</v>
      </c>
    </row>
    <row r="6" spans="1:6" ht="20" customHeight="1" x14ac:dyDescent="0.2">
      <c r="A6" s="2" t="s">
        <v>332</v>
      </c>
      <c r="B6" s="40">
        <v>79</v>
      </c>
      <c r="C6" s="3">
        <v>33.1</v>
      </c>
      <c r="D6" s="3">
        <f t="shared" si="0"/>
        <v>2614.9</v>
      </c>
      <c r="E6" s="4" t="s">
        <v>1</v>
      </c>
      <c r="F6" s="4" t="s">
        <v>2</v>
      </c>
    </row>
    <row r="7" spans="1:6" ht="20" customHeight="1" x14ac:dyDescent="0.2">
      <c r="A7" s="2" t="s">
        <v>332</v>
      </c>
      <c r="B7" s="40">
        <v>33</v>
      </c>
      <c r="C7" s="3">
        <v>33.1</v>
      </c>
      <c r="D7" s="3">
        <f t="shared" si="0"/>
        <v>1092.3</v>
      </c>
      <c r="E7" s="4" t="s">
        <v>1</v>
      </c>
      <c r="F7" s="4" t="s">
        <v>2</v>
      </c>
    </row>
    <row r="8" spans="1:6" ht="20" customHeight="1" x14ac:dyDescent="0.2">
      <c r="A8" s="2" t="s">
        <v>333</v>
      </c>
      <c r="B8" s="40">
        <v>88</v>
      </c>
      <c r="C8" s="3">
        <v>33.1</v>
      </c>
      <c r="D8" s="3">
        <f t="shared" si="0"/>
        <v>2912.8</v>
      </c>
      <c r="E8" s="4" t="s">
        <v>1</v>
      </c>
      <c r="F8" s="4" t="s">
        <v>2</v>
      </c>
    </row>
    <row r="9" spans="1:6" ht="20" customHeight="1" x14ac:dyDescent="0.2">
      <c r="A9" s="51"/>
      <c r="B9" s="41">
        <f>SUM(B2:B8)</f>
        <v>900</v>
      </c>
      <c r="C9" s="41"/>
      <c r="D9" s="15">
        <f>SUM(D2:D8)</f>
        <v>29875</v>
      </c>
      <c r="E9" s="14"/>
      <c r="F9" s="14"/>
    </row>
    <row r="10" spans="1:6" ht="20" customHeight="1" x14ac:dyDescent="0.2">
      <c r="A10" s="2" t="s">
        <v>334</v>
      </c>
      <c r="B10" s="40">
        <v>100</v>
      </c>
      <c r="C10" s="3">
        <v>33.1</v>
      </c>
      <c r="D10" s="3">
        <f>B10*C10</f>
        <v>3310</v>
      </c>
      <c r="E10" s="4" t="s">
        <v>1</v>
      </c>
      <c r="F10" s="4" t="s">
        <v>2</v>
      </c>
    </row>
    <row r="11" spans="1:6" ht="20" customHeight="1" x14ac:dyDescent="0.2">
      <c r="A11" s="2" t="s">
        <v>335</v>
      </c>
      <c r="B11" s="40">
        <v>200</v>
      </c>
      <c r="C11" s="3">
        <v>33.1</v>
      </c>
      <c r="D11" s="3">
        <f>B11*C11</f>
        <v>6620</v>
      </c>
      <c r="E11" s="4" t="s">
        <v>1</v>
      </c>
      <c r="F11" s="4" t="s">
        <v>2</v>
      </c>
    </row>
    <row r="12" spans="1:6" ht="20" customHeight="1" x14ac:dyDescent="0.2">
      <c r="A12" s="2" t="s">
        <v>336</v>
      </c>
      <c r="B12" s="40">
        <v>150</v>
      </c>
      <c r="C12" s="3">
        <v>33.1</v>
      </c>
      <c r="D12" s="3">
        <f t="shared" ref="D12:D14" si="1">B12*C12</f>
        <v>4965</v>
      </c>
      <c r="E12" s="4" t="s">
        <v>1</v>
      </c>
      <c r="F12" s="4" t="s">
        <v>2</v>
      </c>
    </row>
    <row r="13" spans="1:6" ht="20" customHeight="1" x14ac:dyDescent="0.2">
      <c r="A13" s="2" t="s">
        <v>337</v>
      </c>
      <c r="B13" s="40">
        <v>200</v>
      </c>
      <c r="C13" s="3">
        <v>33.1</v>
      </c>
      <c r="D13" s="3">
        <f t="shared" si="1"/>
        <v>6620</v>
      </c>
      <c r="E13" s="4" t="s">
        <v>1</v>
      </c>
      <c r="F13" s="4" t="s">
        <v>2</v>
      </c>
    </row>
    <row r="14" spans="1:6" ht="20" customHeight="1" x14ac:dyDescent="0.2">
      <c r="A14" s="2" t="s">
        <v>338</v>
      </c>
      <c r="B14" s="40">
        <v>200</v>
      </c>
      <c r="C14" s="3">
        <v>32.9</v>
      </c>
      <c r="D14" s="3">
        <f t="shared" si="1"/>
        <v>6580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SUM(B10:B14)</f>
        <v>850</v>
      </c>
      <c r="C15" s="15"/>
      <c r="D15" s="15">
        <f>SUM(D10:D14)</f>
        <v>28095</v>
      </c>
      <c r="E15" s="14"/>
      <c r="F15" s="14"/>
    </row>
    <row r="16" spans="1:6" ht="20" customHeight="1" x14ac:dyDescent="0.2">
      <c r="A16" s="2" t="s">
        <v>339</v>
      </c>
      <c r="B16" s="40">
        <v>250</v>
      </c>
      <c r="C16" s="3">
        <v>33</v>
      </c>
      <c r="D16" s="3">
        <f t="shared" ref="D16:D19" si="2">B16*C16</f>
        <v>8250</v>
      </c>
      <c r="E16" s="4" t="s">
        <v>1</v>
      </c>
      <c r="F16" s="4" t="s">
        <v>2</v>
      </c>
    </row>
    <row r="17" spans="1:6" ht="20" customHeight="1" x14ac:dyDescent="0.2">
      <c r="A17" s="2" t="s">
        <v>340</v>
      </c>
      <c r="B17" s="40">
        <v>100</v>
      </c>
      <c r="C17" s="3">
        <v>33.1</v>
      </c>
      <c r="D17" s="3">
        <f t="shared" si="2"/>
        <v>3310</v>
      </c>
      <c r="E17" s="4" t="s">
        <v>1</v>
      </c>
      <c r="F17" s="4" t="s">
        <v>2</v>
      </c>
    </row>
    <row r="18" spans="1:6" ht="20" customHeight="1" x14ac:dyDescent="0.2">
      <c r="A18" s="2" t="s">
        <v>341</v>
      </c>
      <c r="B18" s="40">
        <v>200</v>
      </c>
      <c r="C18" s="3">
        <v>33.200000000000003</v>
      </c>
      <c r="D18" s="3">
        <f t="shared" si="2"/>
        <v>6640.0000000000009</v>
      </c>
      <c r="E18" s="4" t="s">
        <v>1</v>
      </c>
      <c r="F18" s="4" t="s">
        <v>2</v>
      </c>
    </row>
    <row r="19" spans="1:6" ht="20" customHeight="1" x14ac:dyDescent="0.2">
      <c r="A19" s="2" t="s">
        <v>342</v>
      </c>
      <c r="B19" s="40">
        <v>400</v>
      </c>
      <c r="C19" s="3">
        <v>33.200000000000003</v>
      </c>
      <c r="D19" s="3">
        <f t="shared" si="2"/>
        <v>13280.000000000002</v>
      </c>
      <c r="E19" s="4" t="s">
        <v>1</v>
      </c>
      <c r="F19" s="4" t="s">
        <v>2</v>
      </c>
    </row>
    <row r="20" spans="1:6" ht="20" customHeight="1" x14ac:dyDescent="0.2">
      <c r="A20" s="32"/>
      <c r="B20" s="41">
        <f>SUM(B16:B19)</f>
        <v>950</v>
      </c>
      <c r="C20" s="15"/>
      <c r="D20" s="15">
        <f>SUM(D16:D19)</f>
        <v>31480</v>
      </c>
      <c r="E20" s="14"/>
      <c r="F20" s="14"/>
    </row>
    <row r="21" spans="1:6" ht="20" customHeight="1" x14ac:dyDescent="0.2">
      <c r="A21" s="2" t="s">
        <v>343</v>
      </c>
      <c r="B21" s="40">
        <v>300</v>
      </c>
      <c r="C21" s="3">
        <v>33.9</v>
      </c>
      <c r="D21" s="3">
        <f t="shared" ref="D21:D23" si="3">B21*C21</f>
        <v>10170</v>
      </c>
      <c r="E21" s="4" t="s">
        <v>1</v>
      </c>
      <c r="F21" s="4" t="s">
        <v>2</v>
      </c>
    </row>
    <row r="22" spans="1:6" ht="20" customHeight="1" x14ac:dyDescent="0.2">
      <c r="A22" s="2" t="s">
        <v>344</v>
      </c>
      <c r="B22" s="40">
        <v>200</v>
      </c>
      <c r="C22" s="3">
        <v>34.6</v>
      </c>
      <c r="D22" s="3">
        <f t="shared" si="3"/>
        <v>6920</v>
      </c>
      <c r="E22" s="4" t="s">
        <v>1</v>
      </c>
      <c r="F22" s="4" t="s">
        <v>2</v>
      </c>
    </row>
    <row r="23" spans="1:6" ht="20" customHeight="1" x14ac:dyDescent="0.2">
      <c r="A23" s="2" t="s">
        <v>345</v>
      </c>
      <c r="B23" s="40">
        <v>400</v>
      </c>
      <c r="C23" s="3">
        <v>34.299999999999997</v>
      </c>
      <c r="D23" s="3">
        <f t="shared" si="3"/>
        <v>13719.999999999998</v>
      </c>
      <c r="E23" s="4" t="s">
        <v>1</v>
      </c>
      <c r="F23" s="4" t="s">
        <v>2</v>
      </c>
    </row>
    <row r="24" spans="1:6" ht="20" customHeight="1" x14ac:dyDescent="0.2">
      <c r="A24" s="32"/>
      <c r="B24" s="41">
        <f>SUM(B21:B23)</f>
        <v>900</v>
      </c>
      <c r="C24" s="15"/>
      <c r="D24" s="15">
        <f>SUM(D21:D23)</f>
        <v>30810</v>
      </c>
      <c r="E24" s="14"/>
      <c r="F24" s="14"/>
    </row>
    <row r="25" spans="1:6" s="1" customFormat="1" ht="20" customHeight="1" x14ac:dyDescent="0.2">
      <c r="A25" s="53">
        <v>45555.4378125</v>
      </c>
      <c r="B25" s="40">
        <v>71</v>
      </c>
      <c r="C25" s="3">
        <v>33.9</v>
      </c>
      <c r="D25" s="3">
        <f t="shared" ref="D25:D34" si="4">B25*C25</f>
        <v>2406.9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346</v>
      </c>
      <c r="B26" s="40">
        <v>3</v>
      </c>
      <c r="C26" s="3">
        <v>33.9</v>
      </c>
      <c r="D26" s="3">
        <f t="shared" si="4"/>
        <v>101.69999999999999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347</v>
      </c>
      <c r="B27" s="40">
        <v>31</v>
      </c>
      <c r="C27" s="3">
        <v>33.9</v>
      </c>
      <c r="D27" s="3">
        <f t="shared" si="4"/>
        <v>1050.8999999999999</v>
      </c>
      <c r="E27" s="4" t="s">
        <v>1</v>
      </c>
      <c r="F27" s="4" t="s">
        <v>2</v>
      </c>
    </row>
    <row r="28" spans="1:6" s="1" customFormat="1" ht="20" customHeight="1" x14ac:dyDescent="0.2">
      <c r="A28" s="2" t="s">
        <v>347</v>
      </c>
      <c r="B28" s="40">
        <v>26</v>
      </c>
      <c r="C28" s="3">
        <v>33.9</v>
      </c>
      <c r="D28" s="3">
        <f t="shared" si="4"/>
        <v>881.4</v>
      </c>
      <c r="E28" s="4" t="s">
        <v>1</v>
      </c>
      <c r="F28" s="4" t="s">
        <v>2</v>
      </c>
    </row>
    <row r="29" spans="1:6" s="1" customFormat="1" ht="20" customHeight="1" x14ac:dyDescent="0.2">
      <c r="A29" s="2" t="s">
        <v>347</v>
      </c>
      <c r="B29" s="40">
        <v>27</v>
      </c>
      <c r="C29" s="3">
        <v>33.9</v>
      </c>
      <c r="D29" s="3">
        <f t="shared" si="4"/>
        <v>915.3</v>
      </c>
      <c r="E29" s="4" t="s">
        <v>1</v>
      </c>
      <c r="F29" s="4" t="s">
        <v>2</v>
      </c>
    </row>
    <row r="30" spans="1:6" s="1" customFormat="1" ht="20" customHeight="1" x14ac:dyDescent="0.2">
      <c r="A30" s="2" t="s">
        <v>347</v>
      </c>
      <c r="B30" s="40">
        <v>10</v>
      </c>
      <c r="C30" s="3">
        <v>33.9</v>
      </c>
      <c r="D30" s="3">
        <f t="shared" si="4"/>
        <v>339</v>
      </c>
      <c r="E30" s="4" t="s">
        <v>1</v>
      </c>
      <c r="F30" s="4" t="s">
        <v>2</v>
      </c>
    </row>
    <row r="31" spans="1:6" s="1" customFormat="1" ht="20" customHeight="1" x14ac:dyDescent="0.2">
      <c r="A31" s="2" t="s">
        <v>348</v>
      </c>
      <c r="B31" s="40">
        <v>3</v>
      </c>
      <c r="C31" s="3">
        <v>33.9</v>
      </c>
      <c r="D31" s="3">
        <f t="shared" si="4"/>
        <v>101.69999999999999</v>
      </c>
      <c r="E31" s="4" t="s">
        <v>1</v>
      </c>
      <c r="F31" s="4" t="s">
        <v>2</v>
      </c>
    </row>
    <row r="32" spans="1:6" s="1" customFormat="1" ht="20" customHeight="1" x14ac:dyDescent="0.2">
      <c r="A32" s="2" t="s">
        <v>349</v>
      </c>
      <c r="B32" s="40">
        <v>29</v>
      </c>
      <c r="C32" s="3">
        <v>33.9</v>
      </c>
      <c r="D32" s="3">
        <f t="shared" si="4"/>
        <v>983.09999999999991</v>
      </c>
      <c r="E32" s="4" t="s">
        <v>1</v>
      </c>
      <c r="F32" s="4" t="s">
        <v>2</v>
      </c>
    </row>
    <row r="33" spans="1:6" s="1" customFormat="1" ht="20" customHeight="1" x14ac:dyDescent="0.2">
      <c r="A33" s="2" t="s">
        <v>350</v>
      </c>
      <c r="B33" s="40">
        <v>250</v>
      </c>
      <c r="C33" s="3">
        <v>34</v>
      </c>
      <c r="D33" s="3">
        <f t="shared" si="4"/>
        <v>8500</v>
      </c>
      <c r="E33" s="4" t="s">
        <v>1</v>
      </c>
      <c r="F33" s="4" t="s">
        <v>2</v>
      </c>
    </row>
    <row r="34" spans="1:6" s="1" customFormat="1" ht="20" customHeight="1" x14ac:dyDescent="0.2">
      <c r="A34" s="2" t="s">
        <v>351</v>
      </c>
      <c r="B34" s="40">
        <v>350</v>
      </c>
      <c r="C34" s="3">
        <v>34.1</v>
      </c>
      <c r="D34" s="3">
        <f t="shared" si="4"/>
        <v>11935</v>
      </c>
      <c r="E34" s="4" t="s">
        <v>1</v>
      </c>
      <c r="F34" s="4" t="s">
        <v>2</v>
      </c>
    </row>
    <row r="35" spans="1:6" s="1" customFormat="1" ht="20" customHeight="1" x14ac:dyDescent="0.2">
      <c r="A35" s="32"/>
      <c r="B35" s="41">
        <f>SUM(B25:B34)</f>
        <v>800</v>
      </c>
      <c r="C35" s="15"/>
      <c r="D35" s="15">
        <f>SUM(D25:D34)</f>
        <v>27215</v>
      </c>
      <c r="E35" s="14"/>
      <c r="F35" s="14"/>
    </row>
    <row r="36" spans="1:6" ht="20" customHeight="1" x14ac:dyDescent="0.2">
      <c r="A36" s="33" t="s">
        <v>327</v>
      </c>
      <c r="B36" s="42">
        <f>B9+B15+B20+B24+B35</f>
        <v>4400</v>
      </c>
      <c r="C36" s="35">
        <f>D36/B36</f>
        <v>33.517045454545453</v>
      </c>
      <c r="D36" s="35">
        <f>SUM(D9+D15+D20+D24+D35)</f>
        <v>147475</v>
      </c>
      <c r="E36" s="34" t="s">
        <v>1</v>
      </c>
      <c r="F36" s="34" t="s">
        <v>2</v>
      </c>
    </row>
    <row r="41" spans="1:6" s="3" customFormat="1" ht="20" customHeight="1" x14ac:dyDescent="0.2">
      <c r="A41" s="9"/>
      <c r="B41" s="8"/>
      <c r="E41" s="4"/>
      <c r="F41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27</vt:i4>
      </vt:variant>
    </vt:vector>
  </HeadingPairs>
  <TitlesOfParts>
    <vt:vector size="55" baseType="lpstr">
      <vt:lpstr>Summary</vt:lpstr>
      <vt:lpstr>KW 45 04.11.-08.11.24</vt:lpstr>
      <vt:lpstr>KW 44 28.10.-01.11.24</vt:lpstr>
      <vt:lpstr>KW 43 21.10.-25.10.24</vt:lpstr>
      <vt:lpstr>KW 42 14.10.-18.10.24</vt:lpstr>
      <vt:lpstr>KW 41 07.10.-11.10.24</vt:lpstr>
      <vt:lpstr>KW 40 30.09.-04.10.24</vt:lpstr>
      <vt:lpstr>KW 39 23.-27.09.24</vt:lpstr>
      <vt:lpstr>KW 38 16.-20.09.24</vt:lpstr>
      <vt:lpstr>KW 37 09.-13.09.24</vt:lpstr>
      <vt:lpstr>KW 36 02.-06.09.24</vt:lpstr>
      <vt:lpstr>KW 35 26.-30.08.24</vt:lpstr>
      <vt:lpstr>KW 34 19.-23.08.24</vt:lpstr>
      <vt:lpstr>KW 33 12.-16.08.24</vt:lpstr>
      <vt:lpstr>KW 32 05.-09.08.24</vt:lpstr>
      <vt:lpstr>KW 31 29.07.-02.08.24</vt:lpstr>
      <vt:lpstr>KW 30 22.-26.07.24</vt:lpstr>
      <vt:lpstr>KW 29 15.-19.07.24</vt:lpstr>
      <vt:lpstr>KW 28 08.-12.07.24</vt:lpstr>
      <vt:lpstr>KW 27 01.-05.07.24</vt:lpstr>
      <vt:lpstr>KW 26 24.-28.06.24</vt:lpstr>
      <vt:lpstr>KW 25 ARP wurde pausiert</vt:lpstr>
      <vt:lpstr>KW 24 10.-12.06.24</vt:lpstr>
      <vt:lpstr>KW 23 03.-07.06.24</vt:lpstr>
      <vt:lpstr>KW 22 27.-31.05.24</vt:lpstr>
      <vt:lpstr>KW 21 20.-24.05.24</vt:lpstr>
      <vt:lpstr>KW 20 13.-17.05.24</vt:lpstr>
      <vt:lpstr>KW 19 07.-10.05.24</vt:lpstr>
      <vt:lpstr>'KW 19 07.-10.05.24'!Druckbereich</vt:lpstr>
      <vt:lpstr>'KW 20 13.-17.05.24'!Druckbereich</vt:lpstr>
      <vt:lpstr>'KW 21 20.-24.05.24'!Druckbereich</vt:lpstr>
      <vt:lpstr>'KW 22 27.-31.05.24'!Druckbereich</vt:lpstr>
      <vt:lpstr>'KW 23 03.-07.06.24'!Druckbereich</vt:lpstr>
      <vt:lpstr>'KW 24 10.-12.06.24'!Druckbereich</vt:lpstr>
      <vt:lpstr>'KW 25 ARP wurde pausiert'!Druckbereich</vt:lpstr>
      <vt:lpstr>'KW 26 24.-28.06.24'!Druckbereich</vt:lpstr>
      <vt:lpstr>'KW 27 01.-05.07.24'!Druckbereich</vt:lpstr>
      <vt:lpstr>'KW 28 08.-12.07.24'!Druckbereich</vt:lpstr>
      <vt:lpstr>'KW 29 15.-19.07.24'!Druckbereich</vt:lpstr>
      <vt:lpstr>'KW 30 22.-26.07.24'!Druckbereich</vt:lpstr>
      <vt:lpstr>'KW 31 29.07.-02.08.24'!Druckbereich</vt:lpstr>
      <vt:lpstr>'KW 32 05.-09.08.24'!Druckbereich</vt:lpstr>
      <vt:lpstr>'KW 33 12.-16.08.24'!Druckbereich</vt:lpstr>
      <vt:lpstr>'KW 34 19.-23.08.24'!Druckbereich</vt:lpstr>
      <vt:lpstr>'KW 35 26.-30.08.24'!Druckbereich</vt:lpstr>
      <vt:lpstr>'KW 36 02.-06.09.24'!Druckbereich</vt:lpstr>
      <vt:lpstr>'KW 37 09.-13.09.24'!Druckbereich</vt:lpstr>
      <vt:lpstr>'KW 38 16.-20.09.24'!Druckbereich</vt:lpstr>
      <vt:lpstr>'KW 39 23.-27.09.24'!Druckbereich</vt:lpstr>
      <vt:lpstr>'KW 40 30.09.-04.10.24'!Druckbereich</vt:lpstr>
      <vt:lpstr>'KW 41 07.10.-11.10.24'!Druckbereich</vt:lpstr>
      <vt:lpstr>'KW 42 14.10.-18.10.24'!Druckbereich</vt:lpstr>
      <vt:lpstr>'KW 43 21.10.-25.10.24'!Druckbereich</vt:lpstr>
      <vt:lpstr>'KW 44 28.10.-01.11.24'!Druckbereich</vt:lpstr>
      <vt:lpstr>'KW 45 04.11.-08.11.24'!Druckbereich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2024-11-11T09:14:47Z</dcterms:modified>
</cp:coreProperties>
</file>